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C:\Users\robperez\Documents\11C. 19 Indicadores de Desempeño\2021\Reportes\5. Cuarto Trimestre\"/>
    </mc:Choice>
  </mc:AlternateContent>
  <xr:revisionPtr revIDLastSave="0" documentId="8_{DBA57441-43B4-47D5-8EF0-40CC10164B16}" xr6:coauthVersionLast="36" xr6:coauthVersionMax="36" xr10:uidLastSave="{00000000-0000-0000-0000-000000000000}"/>
  <bookViews>
    <workbookView xWindow="0" yWindow="0" windowWidth="28800" windowHeight="11625" xr2:uid="{00000000-000D-0000-FFFF-FFFF00000000}"/>
  </bookViews>
  <sheets>
    <sheet name="E023 2021" sheetId="1" r:id="rId1"/>
  </sheets>
  <definedNames>
    <definedName name="_xlnm._FilterDatabase" localSheetId="0" hidden="1">'E023 2021'!#REF!</definedName>
    <definedName name="_xlnm.Print_Area" localSheetId="0">'E023 2021'!$A$1:$S$175</definedName>
    <definedName name="_xlnm.Print_Titles" localSheetId="0">'E023 2021'!$1:$13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3" i="1" l="1"/>
  <c r="E160" i="1"/>
  <c r="D160" i="1"/>
  <c r="H160" i="1"/>
  <c r="H163" i="1"/>
  <c r="H165" i="1"/>
  <c r="J161" i="1"/>
  <c r="D149" i="1"/>
  <c r="E149" i="1"/>
  <c r="H149" i="1"/>
  <c r="H152" i="1"/>
  <c r="H154" i="1"/>
  <c r="J150" i="1"/>
  <c r="E121" i="1"/>
  <c r="E143" i="1"/>
  <c r="E138" i="1"/>
  <c r="D138" i="1"/>
  <c r="H138" i="1"/>
  <c r="H143" i="1"/>
  <c r="H141" i="1"/>
  <c r="J139" i="1"/>
  <c r="D127" i="1"/>
  <c r="E127" i="1"/>
  <c r="H127" i="1"/>
  <c r="H130" i="1"/>
  <c r="H132" i="1"/>
  <c r="J128" i="1"/>
  <c r="E116" i="1"/>
  <c r="D116" i="1"/>
  <c r="H116" i="1"/>
  <c r="H121" i="1"/>
  <c r="H119" i="1"/>
  <c r="J117" i="1"/>
  <c r="D105" i="1"/>
  <c r="E105" i="1"/>
  <c r="H105" i="1"/>
  <c r="H108" i="1"/>
  <c r="H110" i="1"/>
  <c r="J106" i="1"/>
  <c r="D94" i="1"/>
  <c r="E94" i="1"/>
  <c r="H94" i="1"/>
  <c r="H97" i="1"/>
  <c r="H99" i="1"/>
  <c r="J95" i="1"/>
  <c r="D83" i="1"/>
  <c r="E88" i="1"/>
  <c r="E83" i="1"/>
  <c r="H83" i="1"/>
  <c r="H86" i="1"/>
  <c r="H88" i="1"/>
  <c r="J84" i="1"/>
  <c r="D72" i="1"/>
  <c r="E72" i="1"/>
  <c r="H72" i="1"/>
  <c r="H75" i="1"/>
  <c r="H77" i="1"/>
  <c r="J73" i="1"/>
  <c r="D61" i="1"/>
  <c r="E61" i="1"/>
  <c r="H61" i="1"/>
  <c r="H64" i="1"/>
  <c r="H66" i="1"/>
  <c r="J62" i="1"/>
  <c r="D50" i="1"/>
  <c r="E50" i="1"/>
  <c r="H50" i="1"/>
  <c r="H53" i="1"/>
  <c r="H55" i="1"/>
  <c r="J51" i="1"/>
  <c r="E39" i="1"/>
  <c r="D39" i="1"/>
  <c r="H39" i="1"/>
  <c r="H42" i="1"/>
  <c r="H44" i="1"/>
  <c r="J40" i="1"/>
  <c r="E28" i="1"/>
  <c r="D28" i="1"/>
  <c r="H28" i="1"/>
  <c r="H33" i="1"/>
  <c r="H31" i="1"/>
  <c r="J29" i="1"/>
  <c r="E17" i="1"/>
  <c r="D17" i="1"/>
  <c r="H17" i="1"/>
  <c r="H20" i="1"/>
  <c r="H22" i="1"/>
  <c r="J18" i="1"/>
  <c r="F22" i="1"/>
  <c r="F20" i="1"/>
  <c r="F17" i="1"/>
  <c r="F121" i="1"/>
  <c r="F119" i="1"/>
  <c r="F116" i="1"/>
  <c r="F33" i="1"/>
  <c r="F165" i="1"/>
  <c r="F163" i="1"/>
  <c r="F160" i="1"/>
  <c r="F154" i="1"/>
  <c r="F152" i="1"/>
  <c r="F149" i="1"/>
  <c r="F143" i="1"/>
  <c r="F141" i="1"/>
  <c r="F138" i="1"/>
  <c r="F132" i="1"/>
  <c r="F130" i="1"/>
  <c r="F127" i="1"/>
  <c r="F110" i="1"/>
  <c r="F108" i="1"/>
  <c r="F105" i="1"/>
  <c r="F99" i="1"/>
  <c r="F97" i="1"/>
  <c r="F94" i="1"/>
  <c r="F88" i="1"/>
  <c r="F86" i="1"/>
  <c r="F83" i="1"/>
  <c r="F77" i="1"/>
  <c r="F75" i="1"/>
  <c r="F72" i="1"/>
  <c r="F55" i="1"/>
  <c r="F66" i="1"/>
  <c r="F64" i="1"/>
  <c r="F61" i="1"/>
  <c r="F53" i="1"/>
  <c r="F44" i="1"/>
  <c r="F42" i="1"/>
  <c r="F31" i="1"/>
  <c r="F39" i="1"/>
  <c r="F28" i="1"/>
  <c r="F5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JIMENEZ</author>
  </authors>
  <commentList>
    <comment ref="E5" authorId="0" shapeId="0" xr:uid="{00000000-0006-0000-0000-000001000000}">
      <text>
        <r>
          <rPr>
            <b/>
            <sz val="20"/>
            <color indexed="81"/>
            <rFont val="Tahoma"/>
            <family val="2"/>
          </rPr>
          <t>INGRESAR PERÍDO DE REPORTE</t>
        </r>
      </text>
    </comment>
    <comment ref="D9" authorId="0" shapeId="0" xr:uid="{00000000-0006-0000-0000-000002000000}">
      <text>
        <r>
          <rPr>
            <b/>
            <sz val="20"/>
            <color indexed="81"/>
            <rFont val="Tahoma"/>
            <family val="2"/>
          </rPr>
          <t>INGRESAR NOMBRE DE LA ENTIDAD</t>
        </r>
        <r>
          <rPr>
            <sz val="20"/>
            <color indexed="81"/>
            <rFont val="Tahoma"/>
            <family val="2"/>
          </rPr>
          <t xml:space="preserve">
</t>
        </r>
        <r>
          <rPr>
            <sz val="9"/>
            <color indexed="81"/>
            <rFont val="Tahoma"/>
            <family val="2"/>
          </rPr>
          <t xml:space="preserve">
</t>
        </r>
      </text>
    </comment>
    <comment ref="J18" authorId="0" shapeId="0" xr:uid="{00000000-0006-0000-0000-000003000000}">
      <text>
        <r>
          <rPr>
            <b/>
            <sz val="22"/>
            <color indexed="81"/>
            <rFont val="Tahoma"/>
            <family val="2"/>
          </rPr>
          <t xml:space="preserve">
Instrucciones de llenado de las Explicaciones a las variaciones:
1.- El color de la semaforización se establece de acuerdo a los siguientes rangos PARA INDICADORES ASCENDENTES:
Verde:      95 % &lt;= X &lt;= 105%
Amarillo:  90 % &lt;= X &lt; 95%    ó   105% &lt; X &lt;= 110%  
Rojo:        X &lt; 90%  ó  X &gt;110%
2.- Si hay variaciones (semáforo amarillo o rojo) en el indicador o en alguna de las variables deberá proporcionar:
    a) Las Variaciones DEBIDO A (Causas de las variaciones Máximo 5 renglones): Las explicaciones deberán ser con respecto al accionar institucional no a los valores numéricos.
    b) Los Riesgos (consecuencias institucionales o daño a la población)
    c) Acciones para cumplir la meta
3.- Si el semáforo es verde en el indicador pero existen variaciones en variables deberá registrar:
    a) Las Variaciones DEBIDO A (Causas de las variaciones Máximo 5 renglones): Las explicaciones deberán ser con respecto al accionar institucional no a los valores numéricos.
    b) Los Riesgos (consecuencias institucionales o daño a la población)
    c) Acciones para cumplir la meta
4.- Si el semáforo es verde tanto en indicador como en variables se deberán proporcionar la explicación debido a.
5.- Si no hay metas programadas, no se puede reportar avance, pero si se pueden incluir explicaciones de lo intitucionalmente logrado.</t>
        </r>
      </text>
    </comment>
    <comment ref="E88" authorId="0" shapeId="0" xr:uid="{00000000-0006-0000-0000-000004000000}">
      <text>
        <r>
          <rPr>
            <b/>
            <sz val="24"/>
            <color indexed="81"/>
            <rFont val="Tahoma"/>
            <family val="2"/>
          </rPr>
          <t>ESTA VARIABLE ES PROGRAMADA Y NO PUEDE CAMBIAR</t>
        </r>
      </text>
    </comment>
    <comment ref="E121" authorId="0" shapeId="0" xr:uid="{00000000-0006-0000-0000-000005000000}">
      <text>
        <r>
          <rPr>
            <b/>
            <sz val="24"/>
            <color indexed="81"/>
            <rFont val="Tahoma"/>
            <family val="2"/>
          </rPr>
          <t>ESTA VARIABLE ES PROGRAMADA Y NO PUEDE CAMBIAR</t>
        </r>
      </text>
    </comment>
  </commentList>
</comments>
</file>

<file path=xl/sharedStrings.xml><?xml version="1.0" encoding="utf-8"?>
<sst xmlns="http://schemas.openxmlformats.org/spreadsheetml/2006/main" count="377" uniqueCount="110">
  <si>
    <t>COMISION COORDINADORA DE INSTITUTOS NACIONALES DE SALUD</t>
  </si>
  <si>
    <t>Y HOSPITALES DE ALTA ESPECIALIDAD</t>
  </si>
  <si>
    <t>MATRIZ DE INDICADORES PARA RESULTADOS (MIR)</t>
  </si>
  <si>
    <t>Clave entidad/unidad:</t>
  </si>
  <si>
    <t>Entidad/unidad:</t>
  </si>
  <si>
    <t>No.
de 
Ind.</t>
  </si>
  <si>
    <t>DEFINICION DEL INDICADOR</t>
  </si>
  <si>
    <t>META</t>
  </si>
  <si>
    <t>VARIACIÓN</t>
  </si>
  <si>
    <t>EXPLICACIÓN DE VARIACIONES</t>
  </si>
  <si>
    <t>ORIGINAL</t>
  </si>
  <si>
    <t>ALCANZADO</t>
  </si>
  <si>
    <t>ABSOLUTA</t>
  </si>
  <si>
    <t>%</t>
  </si>
  <si>
    <t>(1)</t>
  </si>
  <si>
    <t>(2)</t>
  </si>
  <si>
    <t>(2) - (1)</t>
  </si>
  <si>
    <t>(2/1) X 100</t>
  </si>
  <si>
    <t>INDICADOR</t>
  </si>
  <si>
    <t xml:space="preserve">VARIABLE 1 </t>
  </si>
  <si>
    <t>VARIABLE 2</t>
  </si>
  <si>
    <t>AUTORIZÓ</t>
  </si>
  <si>
    <t>NOTA: FAVOR DE ENVIAR ESTE FORMATO EN EXCEL Y ESCANEADO AL MOMENTO DE SU ENTREGA A LA CCINSHAE Y
RUBRICAR CADA UNA DE LAS HOJAS</t>
  </si>
  <si>
    <t>ACCIONES PARA LOGRAR LA REGULARIZACIÓN (VERIFICABLES O AUDITABLES) EN EL CUMPLIMIENTO DE METAS 3/ 4/</t>
  </si>
  <si>
    <r>
      <t xml:space="preserve">1/ CUANDO SE PRESENTE UNA VARIACIÓN SUPERIOR O INFERIOR AL 10 POR CIENTO EN LOS RESULTADOS OBTENIDOS AL PERÍODO EN LA VARIABLE 1 O EN LA VARIABLE 2 RESPECTO A LOS VALORES ORIGINALES COMPROMETIDOS AL PERÍODO EN AMBAS VARIABLES, SE DEBERÁ INCORPORAR EN EL APARTADO DE EXPLICACIONES A LAS CAUSAS  DE LAS VARIACIONES EL ANÁLISIS DE LAS VARIABLES COMPROMETIDAS NO SÓLO DEL INDICADOR.
2/ RIESGOS PARA LA POBLACIÓN QUE ATIENDE EL PROGRAMA O LA INSTITUCIÓN DERIVADO DE UNA VARIACIÓN SUPERIOR AL 10% DE LA META COMPROMETIDA O DE CUALQUIERA DE SUS VARIABLES
3/ ACCIONES ESPECÍFICAS A DESARROLLAR POR LA INSTITUCIÓN PARA REGULARIZAR EL CUMPLIMIENTO DE LAS METAS COMPROMETIDAS CUANDO SE PRESENTE UNA VARIACIÓN SUPERIOR AL 10% DE LA META ALCANZADA Y PROGRAMADA, ASÍ COMO RESPECTO A CUALQUIERA DE SUS VARIABLES.
</t>
    </r>
    <r>
      <rPr>
        <b/>
        <i/>
        <sz val="18"/>
        <rFont val="Arial"/>
        <family val="2"/>
      </rPr>
      <t xml:space="preserve">
4/ LA EVALUACIÓN MEDIANTE INDICADORES TIENE EL PROPÓSITO DE ANALIZAR EL CUMPLIMIENTO DE CADA UNO DE LOS OBJETIVOS ESTABLECIDOS EN EL PROGRAMA, ES ASÍ QUE LAS EXPLICACIONES O ACCIONES COMPROMETIDAS EN EL APARTADO DE JUSTIFICACIÓN A LAS VARIACIONES, RIESGOS A LA POBLACIÓN O LA INSTITUCIÓN Y MEDIDAS PARA LOGRAR LA REGULARIZACIÓN DE LA META SIEMPRE SE DEBERÁN REFERIR AL OBJETIVO COMPROMETIDO POR EL PROGRAMA. POR EJEMPLO, EN EL CASO DEL INDICADOR "EFICACIA EN EL OTORGAMIENTO DE CONSULTA PROGRAMADA" EL OBJETIVO DEL PROGRAMA ASOCIADO (ver esquema lógico del Pp) ES "ATENCIÓN AMBULATORIA ESPECIALIZADA OTORGADA" Y ES EN EL MISMO CONTEXTO DE LA ATENCIÓN AMBULATORIA QUE SE DEBERÁN VALORAR LAS CAUSAS, RIESGOS Y MEDIDAS DE CORRECCIÓN. </t>
    </r>
    <r>
      <rPr>
        <b/>
        <sz val="18"/>
        <rFont val="Arial"/>
        <family val="2"/>
      </rPr>
      <t xml:space="preserve">                     
 ES INDISPENSABLE QUE EN TODOS LOS CASOS QUE CORRESPONDA SE ANOTEN LAS MEDIDAS CORRECTIVAS COMPROMETIDAS POR LA INSTITUCIÓN.</t>
    </r>
  </si>
  <si>
    <r>
      <t xml:space="preserve">1/ CUANDO SE PRESENTE UNA VARIACIÓN SUPERIOR O INFERIOR AL 10 POR CIENTO EN LOS RESULTADOS OBTENIDOS AL PERÍODO EN LA VARIABLE 1 O EN LA VARIABLE 2 RESPECTO A LOS VALORES ORIGINALES COMPROMETIDOS AL PERÍODO EN AMBAS VARIABLES, SE DEBERÁ INCORPORAR EN EL APARTADO DE EXPLICACIONES A LAS CAUSAS  DE LAS VARIACIONES EL ANÁLISIS DE LAS VARIABLES COMPROMETIDAS NO SÓLO DEL INDICADOR.
2/ RIESGOS PARA LA POBLACIÓN QUE ATIENDE EL PROGRAMA O LA INSTITUCIÓN DERIVADO DE UNA VARIACIÓN SUPERIOR AL 10% DE LA META COMPROMETIDA O DE CUALQUIERA DE SUS VARIABLES
3/ ACCIONES ESPECÍFICAS A DESARROLLAR POR LA INSTITUCIÓN PARA REGULARIZAR EL CUMPLIMIENTO DE LAS METAS COMPROMETIDAS CUANDO SE PRESENTE UNA VARIACIÓN SUPERIOR AL 10% DE LA META ALCANZADA Y PROGRAMADA, ASÍ COMO RESPECTO A CUALQUIERA DE SUS VARIABLES.
</t>
    </r>
    <r>
      <rPr>
        <b/>
        <i/>
        <sz val="18"/>
        <rFont val="Arial"/>
        <family val="2"/>
      </rPr>
      <t xml:space="preserve">
4/ LA EVALUACIÓN MEDIANTE INDICADORES TIENE EL PROPÓSITO DE ANALIZAR EL CUMPLIMIENTO DE CADA UNO DE LOS OBJETIVOS ESTABLECIDOS EN EL PROGRAMA, ES ASÍ QUE LAS EXPLICACIONES O ACCIONES COMPROMETIDAS EN EL APARTADO DE JUSTIFICACIÓN A LAS VARIACIONES, RIESGOS A LA POBLACIÓN O LA INSTITUCIÓN Y MEDIDAS PARA LOGRAR LA REGULARIZACIÓN DE LA META SIEMPRE SE DEBERÁN REFERIR AL OBJETIVO COMPROMETIDO POR EL PROGRAMA. POR EJEMPLO, EN EL CASO DEL INDICADOR "EFICACIA EN EL OTORGAMIENTO DE CONSULTA PROGRAMADA" EL OBJETIVO DEL PROGRAMA ASOCIADO (ver esquema lógico del Pp) ES "ATENCIÓN AMBULATORIA ESPECIALIZADA OTORGADA" Y ES EN EL MISMO CONTEXTO DE LA ATENCIÓN AMBULATORIA QUE SE DEBERÁN VALORAR LAS CAUSAS, RIESGOS Y MEDIDAS DE CORRECCIÓN. </t>
    </r>
    <r>
      <rPr>
        <b/>
        <sz val="18"/>
        <rFont val="Arial"/>
        <family val="2"/>
      </rPr>
      <t xml:space="preserve">              
ES INDISPENSABLE QUE EN TODOS LOS CASOS QUE CORRESPONDA SE ANOTEN LAS MEDIDAS CORRECTIVAS COMPROMETIDAS POR LA INSTITUCIÓN.</t>
    </r>
  </si>
  <si>
    <r>
      <t xml:space="preserve">1/ CUANDO SE PRESENTE UNA VARIACIÓN SUPERIOR O INFERIOR AL 10 POR CIENTO EN LOS RESULTADOS OBTENIDOS AL PERÍODO EN LA VARIABLE 1 O EN LA VARIABLE 2 RESPECTO A LOS VALORES ORIGINALES COMPROMETIDOS AL PERÍODO EN AMBAS VARIABLES, SE DEBERÁ INCORPORAR EN EL APARTADO DE EXPLICACIONES A LAS CAUSAS  DE LAS VARIACIONES EL ANÁLISIS DE LAS VARIABLES COMPROMETIDAS NO SÓLO DEL INDICADOR.
2/ RIESGOS PARA LA POBLACIÓN QUE ATIENDE EL PROGRAMA O LA INSTITUCIÓN DERIVADO DE UNA VARIACIÓN SUPERIOR AL 10% DE LA META COMPROMETIDA O DE CUALQUIERA DE SUS VARIABLES
3/ ACCIONES ESPECÍFICAS A DESARROLLAR POR LA INSTITUCIÓN PARA REGULARIZAR EL CUMPLIMIENTO DE LAS METAS COMPROMETIDAS CUANDO SE PRESENTE UNA VARIACIÓN SUPERIOR AL 10% DE LA META ALCANZADA Y PROGRAMADA, ASÍ COMO RESPECTO A CUALQUIERA DE SUS VARIABLES.
</t>
    </r>
    <r>
      <rPr>
        <b/>
        <i/>
        <sz val="18"/>
        <rFont val="Arial"/>
        <family val="2"/>
      </rPr>
      <t xml:space="preserve">
4/ LA EVALUACIÓN MEDIANTE INDICADORES TIENE EL PROPÓSITO DE ANALIZAR EL CUMPLIMIENTO DE CADA UNO DE LOS OBJETIVOS ESTABLECIDOS EN EL PROGRAMA, ES ASÍ QUE LAS EXPLICACIONES O ACCIONES COMPROMETIDAS EN EL APARTADO DE JUSTIFICACIÓN A LAS VARIACIONES, RIESGOS A LA POBLACIÓN O LA INSTITUCIÓN Y MEDIDAS PARA LOGRAR LA REGULARIZACIÓN DE LA META SIEMPRE SE DEBERÁN REFERIR AL OBJETIVO COMPROMETIDO POR EL PROGRAMA. POR EJEMPLO, EN EL CASO DEL INDICADOR "EFICACIA EN EL OTORGAMIENTO DE CONSULTA PROGRAMADA" EL OBJETIVO DEL PROGRAMA ASOCIADO (ver esquema lógico del Pp) ES "ATENCIÓN AMBULATORIA ESPECIALIZADA OTORGADA" Y ES EN EL MISMO CONTEXTO DE LA ATENCIÓN AMBULATORIA QUE SE DEBERÁN VALORAR LAS CAUSAS, RIESGOS Y MEDIDAS DE CORRECCIÓN
</t>
    </r>
    <r>
      <rPr>
        <b/>
        <sz val="18"/>
        <rFont val="Arial"/>
        <family val="2"/>
      </rPr>
      <t>ES INDISPENSABLE QUE EN TODOS LOS CASOS QUE CORRESPONDA SE ANOTEN LAS MEDIDAS CORRECTIVAS COMPROMETIDAS POR LA INSTITUCIÓN.</t>
    </r>
  </si>
  <si>
    <t xml:space="preserve">RIESGOS PARA LA POBLACIÓN QUE ATIENDE EL PROGRAMA O LA INSTITUCIÓN ASOCIADOS A LA VARIACIÓN 2/ 4/ </t>
  </si>
  <si>
    <t>PP:   E023</t>
  </si>
  <si>
    <t>"ATENCIÓN A LA SALUD"</t>
  </si>
  <si>
    <t>Porcentaje de egresos hospitalarios por mejoría y curación
FÓRMULA: VARIABLE1 / VARIABLE2 X 100</t>
  </si>
  <si>
    <t xml:space="preserve">Número de egresos hospitalarios por mejoría y curación </t>
  </si>
  <si>
    <t>Porcentaje de sesiones de rehabilitación especializadas realizadas respecto al total realizado
FÓRMULA: VARIABLE1 / VARIABLE2 X 100</t>
  </si>
  <si>
    <t>Número de sesiones de rehabilitación especializadas realizadas</t>
  </si>
  <si>
    <t>Porcentaje de procedimientos diagnósticos de alta especialidad realizados
FÓRMULA: VARIABLE1 / VARIABLE2 X 100</t>
  </si>
  <si>
    <t xml:space="preserve">Número de procedimientos diagnósticos ambulatorios realizados considerados de alta especialidad por la institución </t>
  </si>
  <si>
    <t>Porcentaje de procedimientos terapéuticos ambulatorios de alta especialidad realizados
FÓRMULA: VARIABLE1 / VARIABLE2 X 100</t>
  </si>
  <si>
    <t xml:space="preserve">Número de procedimientos terapéuticos ambulatorios realizados considerados de alta especialidad por la institución </t>
  </si>
  <si>
    <t xml:space="preserve">Número de expedientes clínicos revisados que cumplen con los criterios de la NOM SSA 004 </t>
  </si>
  <si>
    <t>Porcentaje de ocupación hospitalaria
FÓRMULA: VARIABLE1 / VARIABLE2 X 100</t>
  </si>
  <si>
    <t xml:space="preserve">Número de días paciente durante el período
</t>
  </si>
  <si>
    <t xml:space="preserve">Promedio de días estancia 
FÓRMULA: VARIABLE1 / VARIABLE2 </t>
  </si>
  <si>
    <t xml:space="preserve">Número de días estancia
</t>
  </si>
  <si>
    <t xml:space="preserve">Total de egresos hospitalarios
</t>
  </si>
  <si>
    <t>Proporción de consultas de primera vez respecto a preconsultas
FÓRMULA: VARIABLE1 / VARIABLE2 X 100</t>
  </si>
  <si>
    <t xml:space="preserve">Número de consultas de primera vez otorgadas en el periodo </t>
  </si>
  <si>
    <t>Porcentaje de auditorías clínicas realizadas
FÓRMULA: VARIABLE1 / VARIABLE2 X 100</t>
  </si>
  <si>
    <t xml:space="preserve">Número de auditorías clínicas realizadas </t>
  </si>
  <si>
    <t>Total de egresos hospitalarios x 100</t>
  </si>
  <si>
    <t>Porcentaje de usuarios con percepción de 
satisfacción de la calidad de la atención médica ambulatoria recibida superior a 80 puntos porcentuales
FÓRMULA: VARIABLE1 / VARIABLE2 X 100</t>
  </si>
  <si>
    <t>Número de usuarios en atención ambulatoria que manifestaron una calificación de percepción 
de satisfacción de la calidad de la atención recibida superior a 80 puntos porcentuales</t>
  </si>
  <si>
    <t xml:space="preserve">Total de usuarios en atención ambulatoria encuestados x 100
</t>
  </si>
  <si>
    <t>Total de sesiones de rehabilitación realizadas x 100</t>
  </si>
  <si>
    <t>Total de procedimientos diagnósticos ambulatorios realizados x 100</t>
  </si>
  <si>
    <t>Total de procedimientos terapéuticos ambulatorios realizados x 100</t>
  </si>
  <si>
    <t>Porcentaje de usuarios con percepción de 
satisfacción de la calidad de la atención médica hospitalaria recibida superior a 80 puntos porcentuales
FÓRMULA: VARIABLE1 / VARIABLE2 X 100</t>
  </si>
  <si>
    <t>Número de usuarios en atención hospitalaria que manifestaron una calificación de percepción de satisfacción de la calidad de la atención recibida superior a 80 puntos porcentuales</t>
  </si>
  <si>
    <t xml:space="preserve">Total de usuarios en atención hospitalaria encuestados x 100
</t>
  </si>
  <si>
    <t>Total de expedientes revisados por el Comité del expediente clínico institucional x 100</t>
  </si>
  <si>
    <t>Número de auditorías clínicas programadas x 100</t>
  </si>
  <si>
    <t>Número de preconsultas otorgadas en el periodo x 100</t>
  </si>
  <si>
    <t>Número de días cama durante el período x 100</t>
  </si>
  <si>
    <t>Tasa de infección nosocomial (por mil días de
estancia hospitalaria)
FÓRMULA: VARIABLE1 / VARIABLE2 X 1000</t>
  </si>
  <si>
    <t xml:space="preserve">Número de episodios de infecciones nosocomiales registrados en el periodo de reporte </t>
  </si>
  <si>
    <t>Total de días estancia en el periodo de reporte x 1000</t>
  </si>
  <si>
    <t>Porcentaje de expedientes clínicos revisados aprobados conforme a la NOM SSA 004
FÓRMULA: VARIABLE1 / VARIABLE2 X 100</t>
  </si>
  <si>
    <t>Porcentaje de pacientes referidos por instituciones públicas de salud a los que se les apertura expediente clínico institucional
FÓRMULA: VARIABLE1 / VARIABLE2 X 100</t>
  </si>
  <si>
    <t xml:space="preserve">Número de pacientes que han sido referidos por instituciones públicas de salud a los cuales se les apertura expediente clínico institucional en el periodo de evaluación </t>
  </si>
  <si>
    <t xml:space="preserve">Total de pacientes a los cuales se les apertura expediente clínico en el periodo de evaluación 
x 100
</t>
  </si>
  <si>
    <t xml:space="preserve">DEBIDO A:    1/ 4/ </t>
  </si>
  <si>
    <t>ELABORÓ Y VALIDÓ</t>
  </si>
  <si>
    <t>REVISÓ Y RECIBIÓ DE CONFORMIDAD</t>
  </si>
  <si>
    <t>TITULARA DEL ÁREA SUSTANTIVA (NOMBRE Y FIRMA)</t>
  </si>
  <si>
    <t xml:space="preserve">TITULAR DE ÁREA PLANEACÓN O EQUIVALENTE(NOMBRE Y FIRMA)
</t>
  </si>
  <si>
    <t>DIRECTOR GENERAL O EQUIVALENTE (NOMBE Y FIRMA)</t>
  </si>
  <si>
    <t>Número de consultas programadas (preconsulta, primera vez, subsecuente, urgencias o admisión continua) x 100</t>
  </si>
  <si>
    <t xml:space="preserve">Número de consultas realizadas (preconsulta, primera vez, subsecuente, urgencias o admisión continua) </t>
  </si>
  <si>
    <t>Eficacia en el otorgamiento de consulta programada (preconsulta, primera vez, subsecuente, urgencias o admisión continua) 
FÓRMULA: VARIABLE1 / VARIABLE2 X 100</t>
  </si>
  <si>
    <r>
      <t xml:space="preserve">        EVALUACIÓN DE CUMPLIMIENTO DE METAS PERÍODO ENERO - DICIEMBRE</t>
    </r>
    <r>
      <rPr>
        <b/>
        <u/>
        <sz val="22"/>
        <rFont val="Arial"/>
        <family val="2"/>
      </rPr>
      <t xml:space="preserve"> 2021</t>
    </r>
  </si>
  <si>
    <t>NDF</t>
  </si>
  <si>
    <t>Instituto Nacional de Rehabilitación Luis Guillermo Ibarra Ibarra</t>
  </si>
  <si>
    <t>Lic. Carlos E. Moreno Aguilar</t>
  </si>
  <si>
    <t>Dr. Juan Antonio Madinaveitia Villanueva              Dr. Roberto Coronado Zarco</t>
  </si>
  <si>
    <t>Dr. Carlos Javier Pineda Villaseñor</t>
  </si>
  <si>
    <t xml:space="preserve">
CONSECUENCIAS INSTITUCIONALES O DAÑO A LA POBLACIÓN: Derivado de los resultados obtenidos en el indicador, no existe riesgo para la población </t>
  </si>
  <si>
    <t xml:space="preserve">
CONSECUENCIAS INSTITUCIONALES O DAÑO A LA POBLACIÓN: Derivado de los resultados obtenidos en el indicador, no existe riesgo para la población</t>
  </si>
  <si>
    <t xml:space="preserve">VARIACIONES DEDIDO A: que en la variable 2 se dieron mayores egresos hospitalarios en el INRLGII, lo anterior por recibir a pacientes de trauma y ortopedia  de otros hospitales que fueron reconvertios a unidades COVID. El Instituto logró atender con calidad a los pacientes referidos por distintas instituciones entre las que destacan: Hospital General de México, Hospital General Dr. Manuel Gea González, Hospital Juárez de México, etc.
</t>
  </si>
  <si>
    <t xml:space="preserve">VARIACIONES DEDIDO A: que aumentó el número de pacientes referidos por las unidades que fueron reconvertidos para atender a personas con el virus SARS-CoV-2 COVID-19, lo anterior provocó un incremento en las sesiones de rehabilitación que necesariamente requieren éstos pacientes para su pronta recuperación </t>
  </si>
  <si>
    <t xml:space="preserve">VARIACIONES DEDIDO A: que a lo largo de este año 2021, el INRLGII mantuvo condiciones adecuadas de operación debido a las medidas sanitarias implementadas, por lo que continuó apoyando a hospitales que fueron reconvertidos para atender pacientes con el virus SARS-CoV-2 COVID-19, tales como el Hospital General Dr. Manuel Gea González, el Instituto Nacional de Nutrición, el Hospital Juárez de México, el Hospital General de México, el Instituto Nacional de Enfermedades Respiratorias, el Instituto Nacional de Pediatría entre otros, por lo que recibe pacientes referidos por estas Instituciones
</t>
  </si>
  <si>
    <t xml:space="preserve">
CONSECUENCIAS INSTITUCIONALES O DAÑO A LA POBLACIÓN: Derivado de los resultados obtenidos, no existe riesgo para la población de pacientes referidos al INRLGII pues se les ha atendido de manera adecuada.</t>
  </si>
  <si>
    <t>La acción adoptada es considerar las tendencias del presente indicador para futuras estimaciones.</t>
  </si>
  <si>
    <t xml:space="preserve">VARIACIONES DEDIDO A: Gracias a que el INRGLII mantuvo niveles adecuados de operación debido a las medidas sanitarias implementadas,  se dieron mayores egresos hospitalarios, lo anterior por que fue posible recibir a pacientes de trauma y ortopedia  de otros hospitales que fueron reconvertios a unidades COVID. El Instituto logró atender con calidad a los pacientes referidos por distintas instituciones entre las que destacan: Hospital General de México, Hospital General Dr. Manuel Gea González, Hospital Juárez de México, etc.
</t>
  </si>
  <si>
    <t xml:space="preserve">
CONSECUENCIAS INSTITUCIONALES O DAÑO A LA POBLACIÓN: Derivado de los resultados obtenidos en el indicador, no existe riesgo alguno para la población y no se tuvo ninguna consecuencia negativa para la operatividad del Instituto.</t>
  </si>
  <si>
    <t xml:space="preserve">VARIACIONES DEDIDO A: que en la variable 1 y 2, el margen de afluencia de los pacientes por la pandemia de COVID-19, fue menor a lo esperado lo que provocó que el Instituto realizará menos encuestas. Cabe destacar que los porcentajes reportados lograran una mejor regulación conforme se realice la apertura al 100% de los servicios y medidas establecidas para la prevención y/o propagación  del virus COVID-19
</t>
  </si>
  <si>
    <t>En caso de que el escenario de pandemia permenezca para el año 2022, la acción adoptada para regularizar el logro de este indicador será reprogramar la meta o bien incrementar los horarios de enecuesta para tratar de abarcar la totalidad de la meta planificada.</t>
  </si>
  <si>
    <t xml:space="preserve">VARIACIONES DEDIDO A: que la atención médica que proporciona el INRLGII es de elevada calidad, por lo tanto a los pacientes que así lo rquieran debido a sus padecimeintos se les realiza los procedimeintos diagnósticos de alta especialidad necesarios; es por ello que en la variable 2 al aumentar el número de pacientes referidos por las unidades que fueron reconvertidos para atender a personas con el virus SARS-CoV-2 COVID-19, se dió un incremento en los procedimientos diagnósticos de alta especialidad que necesariamente requieren éstos pacientes para su pronta recuperación. </t>
  </si>
  <si>
    <t xml:space="preserve">VARIACIONES DEDIDO A: que aumentó el número de pacientes referidos por las unidades que fueron reconvertidos para atender a personas con el virus SARS-CoV-2 COVID-19,  se da un incremento en los procedimientos diagnósticos de alta especialidad que necesariamente requieren éstos pacientes para su pronta recuperación </t>
  </si>
  <si>
    <t xml:space="preserve">VARIACIONES DEDIDO A: el aumentó en el número de días paciente se debió a que en el INRLGII la mayoría de los pacientes que  ingresan a cirugía y no cuentan con ningún esquema de seguridad social, deben permanecer hospitalizados hasta que la requisición de insumos sea adquirida para efectuar su operación. No obstante lo anterrio, el indicador se mantiene en control debido a las gestiones que el INRLGII realiza para la adquisición de los insumos necesarios por los pacientes que serán operados.
</t>
  </si>
  <si>
    <t>VARIACIONES DEDIDO A: que a lo largo de este año 2021, el INRLGII mantuvo condiciones adecuadas de operación debido a las medidas sanitarias implementadas, por lo que continuó apoyando a hospitales que fueron reconvertidos para atender pacientes con el virus SARS-CoV-2 COVID-19, esto propició un aumentó de los pacientes referidos por hospitales que fueron reconvertidos , lo que provocó alcanzar más de lo programado en ambas variables</t>
  </si>
  <si>
    <t xml:space="preserve">VARIACIONES DEDIDO A: que en la variable 1 el INRLGII continuó apoyando a hospitales que fueron reconvertidos para atender pacientes con el virus SARS-CoV-2 COVID-19, tales como el Hospital General Dr. Manuel Gea González, el Instituto Nacional de Nutrición, el Hospital Juárez de México, el Hospital General de México, el Instituto Nacional de Enfermedades Respiratorias,  Instituto Nacional de Pediatría entre otros, por lo que recibio a más pacientes de lo esperado que generalmente se atendieron en cirugía de urgencias y no se tenían contemplados. Es importante mencionar que las buenas medidas de higiene implementadas por el Instituto lograron que existieran pocos episodios de infección nosocomial  en el Instituto.
</t>
  </si>
  <si>
    <t>La acción adoptada es intensificar las medidas de higiene y los protocolos de vigilancia epeidemiológica para intentar disminuir el número de episodios de infecciones nosocomiales.</t>
  </si>
  <si>
    <t>La acción adoptada es considerar las tendencias del presente indicador para futuras estimaciones y en su momento, plantear la posibilidad de reprogramar la meta conforme al escenario que se presente.</t>
  </si>
  <si>
    <t xml:space="preserve">
CONSECUENCIAS INSTITUCIONALES O DAÑO A LA POBLACIÓN: Derivado de los resultados obtenidos en el indicador, no existe riesgo para la población.</t>
  </si>
  <si>
    <t xml:space="preserve">VARIACIONES DEDIDO A que: ante el escenario de la pandemia por el virus SARS Cov2-COVID19 se logró la meta de acuerdo a lo programado,  atendiendo con calidad a los pacientes que acudieron al Instituto.
</t>
  </si>
  <si>
    <t>Se lograron las metas de acuerdo a lo programado.</t>
  </si>
  <si>
    <t>VARIACIONES DEDIDO A: que en el periodo de reporte hubó un aumento en los servicios hospitalarios, lo que generó realizar más encuestas.</t>
  </si>
  <si>
    <t xml:space="preserve">VARIACIONES DEDIDO A: se ha logrado que los expedientes clínicos cumplan con los cirterios establecidos por la NOM-SSA-004 dentro del Instituto Nacional de Rehabilitación Luis Guillermo Ibarra Ibarra.
</t>
  </si>
  <si>
    <t xml:space="preserve">
CONSECUENCIAS INSTITUCIONALES O DAÑO A LA POBLACIÓN: Derivado de los resultados obtenidos en el indicador, no existe riesgo para la población. </t>
  </si>
  <si>
    <t xml:space="preserve">VARIACIONES DEDIDO A: que se dio cumplimiento en tiempo y forma con la auditoría clinica programada.
</t>
  </si>
  <si>
    <t xml:space="preserve">La acción adoptada es considerar para futuras estimaciones las tendencias del presente indicador y los escenarios de salud que puedan afectar la opoeración de otros Hospitales e impliquen la participación del INRLGII en su apoyo.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</si>
</sst>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1"/>
      <color theme="1"/>
      <name val="Calibri"/>
      <family val="2"/>
      <scheme val="minor"/>
    </font>
    <font>
      <b/>
      <sz val="14"/>
      <name val="Arial"/>
      <family val="2"/>
    </font>
    <font>
      <b/>
      <sz val="11"/>
      <name val="Arial"/>
      <family val="2"/>
    </font>
    <font>
      <b/>
      <sz val="18"/>
      <name val="Arial"/>
      <family val="2"/>
    </font>
    <font>
      <b/>
      <sz val="16"/>
      <name val="Arial"/>
      <family val="2"/>
    </font>
    <font>
      <b/>
      <sz val="10"/>
      <name val="Arial"/>
      <family val="2"/>
    </font>
    <font>
      <sz val="10"/>
      <name val="Arial"/>
      <family val="2"/>
    </font>
    <font>
      <b/>
      <sz val="22"/>
      <color theme="1"/>
      <name val="Calibri"/>
      <family val="2"/>
      <scheme val="minor"/>
    </font>
    <font>
      <b/>
      <sz val="24"/>
      <color theme="1"/>
      <name val="Calibri"/>
      <family val="2"/>
      <scheme val="minor"/>
    </font>
    <font>
      <sz val="16"/>
      <name val="Arial"/>
      <family val="2"/>
    </font>
    <font>
      <b/>
      <i/>
      <sz val="18"/>
      <name val="Arial"/>
      <family val="2"/>
    </font>
    <font>
      <sz val="24"/>
      <color theme="1"/>
      <name val="Calibri"/>
      <family val="2"/>
      <scheme val="minor"/>
    </font>
    <font>
      <b/>
      <sz val="26"/>
      <color theme="1"/>
      <name val="Calibri"/>
      <family val="2"/>
      <scheme val="minor"/>
    </font>
    <font>
      <b/>
      <sz val="22"/>
      <name val="Arial"/>
      <family val="2"/>
    </font>
    <font>
      <sz val="22"/>
      <color theme="1"/>
      <name val="Calibri"/>
      <family val="2"/>
      <scheme val="minor"/>
    </font>
    <font>
      <b/>
      <sz val="26"/>
      <name val="Arial"/>
      <family val="2"/>
    </font>
    <font>
      <b/>
      <i/>
      <sz val="26"/>
      <color theme="1"/>
      <name val="Calibri"/>
      <family val="2"/>
      <scheme val="minor"/>
    </font>
    <font>
      <b/>
      <sz val="26"/>
      <color theme="1"/>
      <name val="Arial"/>
      <family val="2"/>
    </font>
    <font>
      <sz val="36"/>
      <color theme="1"/>
      <name val="Calibri"/>
      <family val="2"/>
      <scheme val="minor"/>
    </font>
    <font>
      <sz val="48"/>
      <color theme="1"/>
      <name val="Calibri"/>
      <family val="2"/>
      <scheme val="minor"/>
    </font>
    <font>
      <b/>
      <sz val="28"/>
      <name val="Arial"/>
      <family val="2"/>
    </font>
    <font>
      <sz val="18"/>
      <name val="Arial"/>
      <family val="2"/>
    </font>
    <font>
      <sz val="18"/>
      <color theme="1"/>
      <name val="Calibri"/>
      <family val="2"/>
      <scheme val="minor"/>
    </font>
    <font>
      <b/>
      <sz val="24"/>
      <color indexed="81"/>
      <name val="Tahoma"/>
      <family val="2"/>
    </font>
    <font>
      <sz val="9"/>
      <color indexed="81"/>
      <name val="Tahoma"/>
      <family val="2"/>
    </font>
    <font>
      <b/>
      <sz val="20"/>
      <color indexed="81"/>
      <name val="Tahoma"/>
      <family val="2"/>
    </font>
    <font>
      <b/>
      <u/>
      <sz val="22"/>
      <name val="Arial"/>
      <family val="2"/>
    </font>
    <font>
      <sz val="20"/>
      <color indexed="81"/>
      <name val="Tahoma"/>
      <family val="2"/>
    </font>
    <font>
      <b/>
      <sz val="22"/>
      <color indexed="81"/>
      <name val="Tahoma"/>
      <family val="2"/>
    </font>
    <font>
      <b/>
      <sz val="36"/>
      <color theme="0"/>
      <name val="Arial"/>
      <family val="2"/>
    </font>
    <font>
      <b/>
      <sz val="36"/>
      <color theme="0"/>
      <name val="Calibri"/>
      <family val="2"/>
      <scheme val="minor"/>
    </font>
    <font>
      <b/>
      <sz val="26"/>
      <color theme="0"/>
      <name val="Arial"/>
      <family val="2"/>
    </font>
    <font>
      <b/>
      <sz val="26"/>
      <color theme="0"/>
      <name val="Calibri"/>
      <family val="2"/>
      <scheme val="minor"/>
    </font>
    <font>
      <b/>
      <sz val="36"/>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00FFFF"/>
        <bgColor indexed="64"/>
      </patternFill>
    </fill>
    <fill>
      <patternFill patternType="solid">
        <fgColor rgb="FFFFFF00"/>
        <bgColor indexed="64"/>
      </patternFill>
    </fill>
    <fill>
      <patternFill patternType="solid">
        <fgColor rgb="FFC00000"/>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rgb="FFFFC000"/>
        <bgColor indexed="64"/>
      </patternFill>
    </fill>
  </fills>
  <borders count="38">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cellStyleXfs>
  <cellXfs count="167">
    <xf numFmtId="0" fontId="0" fillId="0" borderId="0" xfId="0"/>
    <xf numFmtId="0" fontId="1" fillId="2" borderId="0" xfId="0" applyFont="1" applyFill="1" applyProtection="1"/>
    <xf numFmtId="0" fontId="2" fillId="2" borderId="0" xfId="0" applyFont="1" applyFill="1" applyProtection="1"/>
    <xf numFmtId="0" fontId="0" fillId="2" borderId="0" xfId="0" applyFont="1" applyFill="1" applyProtection="1"/>
    <xf numFmtId="0" fontId="0" fillId="2" borderId="0" xfId="0" applyFill="1" applyProtection="1"/>
    <xf numFmtId="0" fontId="0" fillId="0" borderId="0" xfId="0" applyProtection="1"/>
    <xf numFmtId="0" fontId="4" fillId="2" borderId="0" xfId="0" applyFont="1" applyFill="1" applyProtection="1"/>
    <xf numFmtId="0" fontId="5" fillId="2" borderId="0" xfId="0" applyFont="1" applyFill="1" applyProtection="1"/>
    <xf numFmtId="0" fontId="1" fillId="2" borderId="1" xfId="0" applyFont="1" applyFill="1" applyBorder="1" applyAlignment="1" applyProtection="1">
      <alignment horizontal="left"/>
      <protection locked="0"/>
    </xf>
    <xf numFmtId="0" fontId="5" fillId="2" borderId="2" xfId="0" applyFont="1" applyFill="1" applyBorder="1" applyProtection="1"/>
    <xf numFmtId="0" fontId="0" fillId="2" borderId="0" xfId="0" applyFill="1" applyAlignment="1" applyProtection="1"/>
    <xf numFmtId="0" fontId="6" fillId="2" borderId="0" xfId="1" applyFill="1" applyProtection="1"/>
    <xf numFmtId="0" fontId="1" fillId="2" borderId="0" xfId="1" applyFont="1" applyFill="1" applyProtection="1"/>
    <xf numFmtId="0" fontId="1" fillId="0" borderId="12" xfId="0" applyFont="1" applyFill="1" applyBorder="1" applyAlignment="1" applyProtection="1">
      <alignment vertical="center"/>
    </xf>
    <xf numFmtId="0" fontId="1" fillId="0" borderId="14" xfId="0" applyFont="1" applyFill="1" applyBorder="1" applyAlignment="1" applyProtection="1">
      <alignment vertical="center"/>
    </xf>
    <xf numFmtId="0" fontId="8" fillId="0" borderId="0" xfId="0" applyFont="1" applyAlignment="1" applyProtection="1"/>
    <xf numFmtId="0" fontId="0" fillId="0" borderId="0" xfId="0" applyFill="1" applyProtection="1"/>
    <xf numFmtId="0" fontId="9" fillId="0" borderId="0" xfId="1" applyFont="1" applyFill="1" applyBorder="1" applyAlignment="1" applyProtection="1">
      <alignment horizontal="center" vertical="center"/>
    </xf>
    <xf numFmtId="0" fontId="15" fillId="0" borderId="7" xfId="0" applyFont="1" applyFill="1" applyBorder="1" applyAlignment="1" applyProtection="1">
      <alignment horizontal="left" vertical="center" wrapText="1"/>
    </xf>
    <xf numFmtId="3" fontId="16" fillId="0" borderId="7" xfId="0" applyNumberFormat="1" applyFont="1" applyFill="1" applyBorder="1" applyAlignment="1" applyProtection="1">
      <alignment horizontal="center" vertical="center" wrapText="1"/>
      <protection locked="0"/>
    </xf>
    <xf numFmtId="164" fontId="12" fillId="0" borderId="7" xfId="0" applyNumberFormat="1" applyFont="1" applyFill="1" applyBorder="1" applyAlignment="1" applyProtection="1">
      <alignment horizontal="center" vertical="center" wrapText="1"/>
    </xf>
    <xf numFmtId="49" fontId="7" fillId="0" borderId="7" xfId="0" applyNumberFormat="1" applyFont="1" applyFill="1" applyBorder="1" applyAlignment="1" applyProtection="1">
      <alignment horizontal="left" vertical="top" wrapText="1"/>
      <protection locked="0"/>
    </xf>
    <xf numFmtId="49" fontId="7" fillId="0" borderId="5" xfId="0" applyNumberFormat="1" applyFont="1" applyFill="1" applyBorder="1" applyAlignment="1" applyProtection="1">
      <alignment horizontal="left" vertical="top" wrapText="1"/>
      <protection locked="0"/>
    </xf>
    <xf numFmtId="0" fontId="20" fillId="0" borderId="9" xfId="0" applyFont="1" applyFill="1" applyBorder="1" applyAlignment="1" applyProtection="1">
      <alignment horizontal="center" vertical="center"/>
    </xf>
    <xf numFmtId="0" fontId="21" fillId="2" borderId="0" xfId="1" applyFont="1" applyFill="1" applyProtection="1"/>
    <xf numFmtId="0" fontId="3" fillId="2" borderId="0" xfId="1" applyFont="1" applyFill="1" applyProtection="1"/>
    <xf numFmtId="0" fontId="3" fillId="2" borderId="0" xfId="0" applyFont="1" applyFill="1" applyAlignment="1" applyProtection="1"/>
    <xf numFmtId="0" fontId="22" fillId="2" borderId="0" xfId="0" applyFont="1" applyFill="1" applyProtection="1"/>
    <xf numFmtId="0" fontId="22" fillId="0" borderId="0" xfId="0" applyFont="1" applyProtection="1"/>
    <xf numFmtId="0" fontId="0" fillId="5" borderId="0" xfId="0" applyFill="1" applyProtection="1"/>
    <xf numFmtId="0" fontId="26" fillId="2" borderId="0" xfId="0" applyFont="1" applyFill="1" applyAlignment="1" applyProtection="1">
      <protection locked="0"/>
    </xf>
    <xf numFmtId="0" fontId="13" fillId="2" borderId="0" xfId="0" applyFont="1" applyFill="1" applyAlignment="1" applyProtection="1"/>
    <xf numFmtId="0" fontId="32" fillId="6" borderId="6" xfId="0" applyFont="1" applyFill="1" applyBorder="1" applyAlignment="1" applyProtection="1">
      <alignment horizontal="center"/>
    </xf>
    <xf numFmtId="49" fontId="32" fillId="6" borderId="6" xfId="0" applyNumberFormat="1" applyFont="1" applyFill="1" applyBorder="1" applyAlignment="1" applyProtection="1">
      <alignment horizontal="center" vertical="center"/>
    </xf>
    <xf numFmtId="0" fontId="3" fillId="0" borderId="0" xfId="0" applyFont="1" applyFill="1" applyBorder="1" applyAlignment="1" applyProtection="1">
      <alignment horizontal="left" vertical="center" wrapText="1"/>
    </xf>
    <xf numFmtId="0" fontId="0" fillId="2" borderId="35" xfId="0" applyFill="1" applyBorder="1" applyProtection="1"/>
    <xf numFmtId="0" fontId="0" fillId="2" borderId="0" xfId="0" applyFill="1" applyBorder="1" applyProtection="1"/>
    <xf numFmtId="0" fontId="0" fillId="2" borderId="23" xfId="0" applyFill="1" applyBorder="1" applyProtection="1"/>
    <xf numFmtId="0" fontId="12" fillId="2" borderId="0"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xf>
    <xf numFmtId="0" fontId="0" fillId="4" borderId="36" xfId="0" applyFill="1" applyBorder="1" applyProtection="1"/>
    <xf numFmtId="0" fontId="0" fillId="4" borderId="37" xfId="0" applyFill="1" applyBorder="1" applyProtection="1"/>
    <xf numFmtId="0" fontId="29" fillId="6" borderId="18" xfId="0" applyFont="1" applyFill="1" applyBorder="1" applyAlignment="1" applyProtection="1">
      <alignment horizontal="center" vertical="center" wrapText="1"/>
    </xf>
    <xf numFmtId="0" fontId="29" fillId="6" borderId="19" xfId="0" applyFont="1" applyFill="1" applyBorder="1" applyAlignment="1" applyProtection="1">
      <alignment horizontal="center" vertical="center" wrapText="1"/>
    </xf>
    <xf numFmtId="0" fontId="29" fillId="6" borderId="9" xfId="0" applyFont="1" applyFill="1" applyBorder="1" applyAlignment="1" applyProtection="1">
      <alignment horizontal="center" vertical="center" wrapText="1"/>
    </xf>
    <xf numFmtId="0" fontId="29" fillId="6" borderId="10" xfId="0" applyFont="1" applyFill="1" applyBorder="1" applyAlignment="1" applyProtection="1">
      <alignment horizontal="center" vertical="center" wrapText="1"/>
    </xf>
    <xf numFmtId="0" fontId="29" fillId="6" borderId="12" xfId="0" applyFont="1" applyFill="1" applyBorder="1" applyAlignment="1" applyProtection="1">
      <alignment horizontal="center" vertical="center" wrapText="1"/>
    </xf>
    <xf numFmtId="0" fontId="29" fillId="6" borderId="13" xfId="0" applyFont="1" applyFill="1" applyBorder="1" applyAlignment="1" applyProtection="1">
      <alignment horizontal="center" vertical="center" wrapText="1"/>
    </xf>
    <xf numFmtId="0" fontId="32" fillId="6" borderId="20" xfId="0" applyFont="1" applyFill="1" applyBorder="1" applyAlignment="1" applyProtection="1">
      <alignment horizontal="center"/>
    </xf>
    <xf numFmtId="0" fontId="30" fillId="6" borderId="18" xfId="0" applyFont="1" applyFill="1" applyBorder="1" applyAlignment="1" applyProtection="1">
      <alignment horizontal="center" vertical="center"/>
    </xf>
    <xf numFmtId="0" fontId="30" fillId="6" borderId="2" xfId="0" applyFont="1" applyFill="1" applyBorder="1" applyAlignment="1" applyProtection="1">
      <alignment horizontal="center" vertical="center"/>
    </xf>
    <xf numFmtId="0" fontId="30" fillId="6" borderId="21" xfId="0" applyFont="1" applyFill="1" applyBorder="1" applyAlignment="1" applyProtection="1">
      <alignment horizontal="center" vertical="center"/>
    </xf>
    <xf numFmtId="0" fontId="30" fillId="6" borderId="9" xfId="0" applyFont="1" applyFill="1" applyBorder="1" applyAlignment="1" applyProtection="1">
      <alignment horizontal="center" vertical="center"/>
    </xf>
    <xf numFmtId="0" fontId="30" fillId="6" borderId="0" xfId="0" applyFont="1" applyFill="1" applyBorder="1" applyAlignment="1" applyProtection="1">
      <alignment horizontal="center" vertical="center"/>
    </xf>
    <xf numFmtId="0" fontId="30" fillId="6" borderId="23" xfId="0" applyFont="1" applyFill="1" applyBorder="1" applyAlignment="1" applyProtection="1">
      <alignment horizontal="center" vertical="center"/>
    </xf>
    <xf numFmtId="0" fontId="30" fillId="6" borderId="12" xfId="0" applyFont="1" applyFill="1" applyBorder="1" applyAlignment="1" applyProtection="1">
      <alignment horizontal="center" vertical="center"/>
    </xf>
    <xf numFmtId="0" fontId="30" fillId="6" borderId="14" xfId="0" applyFont="1" applyFill="1" applyBorder="1" applyAlignment="1" applyProtection="1">
      <alignment horizontal="center" vertical="center"/>
    </xf>
    <xf numFmtId="0" fontId="30" fillId="6" borderId="25" xfId="0" applyFont="1" applyFill="1" applyBorder="1" applyAlignment="1" applyProtection="1">
      <alignment horizontal="center" vertical="center"/>
    </xf>
    <xf numFmtId="0" fontId="12" fillId="7" borderId="2" xfId="0" applyFont="1" applyFill="1" applyBorder="1" applyAlignment="1" applyProtection="1">
      <alignment horizontal="center" vertical="center" wrapText="1"/>
    </xf>
    <xf numFmtId="0" fontId="12" fillId="7" borderId="2"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49" fontId="7" fillId="0" borderId="32" xfId="0" applyNumberFormat="1" applyFont="1" applyFill="1" applyBorder="1" applyAlignment="1" applyProtection="1">
      <alignment horizontal="left" vertical="center" wrapText="1"/>
      <protection locked="0"/>
    </xf>
    <xf numFmtId="49" fontId="7" fillId="0" borderId="33" xfId="0" applyNumberFormat="1" applyFont="1" applyFill="1" applyBorder="1" applyAlignment="1" applyProtection="1">
      <alignment horizontal="left" vertical="center" wrapText="1"/>
      <protection locked="0"/>
    </xf>
    <xf numFmtId="49" fontId="7" fillId="0" borderId="34" xfId="0" applyNumberFormat="1" applyFont="1" applyFill="1" applyBorder="1" applyAlignment="1" applyProtection="1">
      <alignment horizontal="left" vertical="center" wrapText="1"/>
      <protection locked="0"/>
    </xf>
    <xf numFmtId="0" fontId="9" fillId="10" borderId="3" xfId="1" applyFont="1" applyFill="1" applyBorder="1" applyAlignment="1" applyProtection="1">
      <alignment horizontal="center" vertical="center"/>
    </xf>
    <xf numFmtId="0" fontId="9" fillId="10" borderId="11" xfId="1" applyFont="1" applyFill="1" applyBorder="1" applyAlignment="1" applyProtection="1">
      <alignment horizontal="center" vertical="center"/>
    </xf>
    <xf numFmtId="0" fontId="17" fillId="10" borderId="6" xfId="0" applyFont="1" applyFill="1" applyBorder="1" applyAlignment="1" applyProtection="1">
      <alignment horizontal="left" vertical="center" wrapText="1"/>
    </xf>
    <xf numFmtId="3" fontId="12" fillId="10" borderId="6" xfId="0" applyNumberFormat="1" applyFont="1" applyFill="1" applyBorder="1" applyAlignment="1" applyProtection="1">
      <alignment horizontal="center" vertical="center" wrapText="1"/>
      <protection locked="0"/>
    </xf>
    <xf numFmtId="3" fontId="12" fillId="10" borderId="3" xfId="0" applyNumberFormat="1" applyFont="1" applyFill="1" applyBorder="1" applyAlignment="1" applyProtection="1">
      <alignment horizontal="center" vertical="center" wrapText="1"/>
      <protection locked="0"/>
    </xf>
    <xf numFmtId="3" fontId="12" fillId="10" borderId="11" xfId="0" applyNumberFormat="1" applyFont="1" applyFill="1" applyBorder="1" applyAlignment="1" applyProtection="1">
      <alignment horizontal="center" vertical="center" wrapText="1"/>
      <protection locked="0"/>
    </xf>
    <xf numFmtId="164" fontId="12" fillId="0" borderId="6" xfId="0" applyNumberFormat="1" applyFont="1" applyFill="1" applyBorder="1" applyAlignment="1" applyProtection="1">
      <alignment horizontal="center" vertical="center" wrapText="1"/>
    </xf>
    <xf numFmtId="0" fontId="32" fillId="6" borderId="6" xfId="0" applyFont="1" applyFill="1" applyBorder="1" applyAlignment="1" applyProtection="1">
      <alignment horizontal="center"/>
    </xf>
    <xf numFmtId="49" fontId="32" fillId="6" borderId="6" xfId="0" applyNumberFormat="1" applyFont="1" applyFill="1" applyBorder="1" applyAlignment="1" applyProtection="1">
      <alignment horizontal="center" vertical="center"/>
    </xf>
    <xf numFmtId="49" fontId="32" fillId="8" borderId="15" xfId="0" applyNumberFormat="1" applyFont="1" applyFill="1" applyBorder="1" applyAlignment="1" applyProtection="1">
      <alignment horizontal="left" vertical="top" wrapText="1"/>
    </xf>
    <xf numFmtId="49" fontId="32" fillId="8" borderId="16" xfId="0" applyNumberFormat="1" applyFont="1" applyFill="1" applyBorder="1" applyAlignment="1" applyProtection="1">
      <alignment horizontal="left" vertical="top" wrapText="1"/>
    </xf>
    <xf numFmtId="49" fontId="32" fillId="8" borderId="27" xfId="0" applyNumberFormat="1" applyFont="1" applyFill="1" applyBorder="1" applyAlignment="1" applyProtection="1">
      <alignment horizontal="left" vertical="top" wrapText="1"/>
    </xf>
    <xf numFmtId="0" fontId="8" fillId="7" borderId="15" xfId="0" applyNumberFormat="1" applyFont="1" applyFill="1" applyBorder="1" applyAlignment="1" applyProtection="1">
      <alignment horizontal="left" vertical="center" wrapText="1"/>
      <protection locked="0"/>
    </xf>
    <xf numFmtId="0" fontId="8" fillId="7" borderId="16" xfId="0" applyNumberFormat="1" applyFont="1" applyFill="1" applyBorder="1" applyAlignment="1" applyProtection="1">
      <alignment horizontal="left" vertical="center" wrapText="1"/>
      <protection locked="0"/>
    </xf>
    <xf numFmtId="0" fontId="8" fillId="7" borderId="27" xfId="0" applyNumberFormat="1" applyFont="1" applyFill="1" applyBorder="1" applyAlignment="1" applyProtection="1">
      <alignment horizontal="left" vertical="center" wrapText="1"/>
      <protection locked="0"/>
    </xf>
    <xf numFmtId="0" fontId="9" fillId="0" borderId="6" xfId="1" applyFont="1" applyFill="1" applyBorder="1" applyAlignment="1" applyProtection="1">
      <alignment horizontal="center" vertical="center"/>
    </xf>
    <xf numFmtId="0" fontId="17" fillId="0" borderId="6" xfId="0" applyFont="1" applyFill="1" applyBorder="1" applyAlignment="1" applyProtection="1">
      <alignment horizontal="left" vertical="center" wrapText="1"/>
    </xf>
    <xf numFmtId="0" fontId="12" fillId="2" borderId="0" xfId="0" applyFont="1" applyFill="1" applyBorder="1" applyAlignment="1" applyProtection="1">
      <alignment horizontal="center" vertical="center"/>
      <protection locked="0"/>
    </xf>
    <xf numFmtId="0" fontId="33" fillId="4" borderId="1" xfId="0" applyFont="1" applyFill="1" applyBorder="1" applyAlignment="1" applyProtection="1">
      <alignment horizontal="center" vertical="center" wrapText="1"/>
    </xf>
    <xf numFmtId="0" fontId="33" fillId="4" borderId="1" xfId="0" applyFont="1" applyFill="1" applyBorder="1" applyAlignment="1" applyProtection="1">
      <alignment horizontal="center" vertical="center"/>
    </xf>
    <xf numFmtId="164" fontId="12" fillId="0" borderId="3" xfId="0" applyNumberFormat="1" applyFont="1" applyFill="1" applyBorder="1" applyAlignment="1" applyProtection="1">
      <alignment horizontal="center" vertical="center" wrapText="1"/>
    </xf>
    <xf numFmtId="164" fontId="12" fillId="0" borderId="8" xfId="0" applyNumberFormat="1" applyFont="1" applyFill="1" applyBorder="1" applyAlignment="1" applyProtection="1">
      <alignment horizontal="center" vertical="center" wrapText="1"/>
    </xf>
    <xf numFmtId="164" fontId="12" fillId="0" borderId="11" xfId="0" applyNumberFormat="1" applyFont="1" applyFill="1" applyBorder="1" applyAlignment="1" applyProtection="1">
      <alignment horizontal="center" vertical="center" wrapText="1"/>
    </xf>
    <xf numFmtId="164" fontId="12" fillId="0" borderId="4" xfId="0" applyNumberFormat="1" applyFont="1" applyFill="1" applyBorder="1" applyAlignment="1" applyProtection="1">
      <alignment horizontal="center" vertical="center" wrapText="1"/>
    </xf>
    <xf numFmtId="164" fontId="12" fillId="0" borderId="5" xfId="0" applyNumberFormat="1" applyFont="1" applyFill="1" applyBorder="1" applyAlignment="1" applyProtection="1">
      <alignment horizontal="center" vertical="center" wrapText="1"/>
    </xf>
    <xf numFmtId="164" fontId="12" fillId="0" borderId="9" xfId="0" applyNumberFormat="1" applyFont="1" applyFill="1" applyBorder="1" applyAlignment="1" applyProtection="1">
      <alignment horizontal="center" vertical="center" wrapText="1"/>
    </xf>
    <xf numFmtId="164" fontId="12" fillId="0" borderId="10" xfId="0" applyNumberFormat="1" applyFont="1" applyFill="1" applyBorder="1" applyAlignment="1" applyProtection="1">
      <alignment horizontal="center" vertical="center" wrapText="1"/>
    </xf>
    <xf numFmtId="164" fontId="12" fillId="0" borderId="12" xfId="0" applyNumberFormat="1" applyFont="1" applyFill="1" applyBorder="1" applyAlignment="1" applyProtection="1">
      <alignment horizontal="center" vertical="center" wrapText="1"/>
    </xf>
    <xf numFmtId="164" fontId="12" fillId="0" borderId="13"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left" vertical="center" wrapText="1"/>
      <protection locked="0"/>
    </xf>
    <xf numFmtId="0" fontId="8" fillId="0" borderId="16" xfId="0" applyNumberFormat="1" applyFont="1" applyFill="1" applyBorder="1" applyAlignment="1" applyProtection="1">
      <alignment horizontal="left" vertical="center" wrapText="1"/>
      <protection locked="0"/>
    </xf>
    <xf numFmtId="0" fontId="8" fillId="0" borderId="27" xfId="0" applyNumberFormat="1" applyFont="1" applyFill="1" applyBorder="1" applyAlignment="1" applyProtection="1">
      <alignment horizontal="left" vertical="center" wrapText="1"/>
      <protection locked="0"/>
    </xf>
    <xf numFmtId="0" fontId="4" fillId="0" borderId="3"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11" xfId="1"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3" fillId="0" borderId="4"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1" fillId="6" borderId="17" xfId="0" applyFont="1" applyFill="1" applyBorder="1" applyAlignment="1" applyProtection="1">
      <alignment horizontal="center" wrapText="1"/>
    </xf>
    <xf numFmtId="0" fontId="31" fillId="6" borderId="22" xfId="0" applyFont="1" applyFill="1" applyBorder="1" applyAlignment="1" applyProtection="1">
      <alignment horizontal="center"/>
    </xf>
    <xf numFmtId="0" fontId="31" fillId="6" borderId="24" xfId="0" applyFont="1" applyFill="1" applyBorder="1" applyAlignment="1" applyProtection="1">
      <alignment horizontal="center"/>
    </xf>
    <xf numFmtId="0" fontId="3" fillId="7" borderId="0" xfId="0" applyFont="1" applyFill="1" applyBorder="1" applyAlignment="1" applyProtection="1">
      <alignment horizontal="left" vertical="center" wrapText="1"/>
    </xf>
    <xf numFmtId="0" fontId="12" fillId="2" borderId="0" xfId="0" applyFont="1" applyFill="1" applyBorder="1" applyAlignment="1" applyProtection="1">
      <alignment horizontal="center"/>
    </xf>
    <xf numFmtId="0" fontId="11" fillId="2" borderId="0" xfId="0" applyFont="1" applyFill="1" applyBorder="1" applyAlignment="1" applyProtection="1">
      <alignment horizontal="center"/>
      <protection locked="0"/>
    </xf>
    <xf numFmtId="0" fontId="20" fillId="5" borderId="6" xfId="0" applyFont="1" applyFill="1" applyBorder="1" applyAlignment="1" applyProtection="1">
      <alignment horizontal="center" vertical="center"/>
    </xf>
    <xf numFmtId="3" fontId="12" fillId="4" borderId="3" xfId="0" applyNumberFormat="1" applyFont="1" applyFill="1" applyBorder="1" applyAlignment="1" applyProtection="1">
      <alignment horizontal="center" vertical="center" wrapText="1"/>
      <protection locked="0"/>
    </xf>
    <xf numFmtId="3" fontId="12" fillId="4" borderId="11" xfId="0" applyNumberFormat="1" applyFont="1" applyFill="1" applyBorder="1" applyAlignment="1" applyProtection="1">
      <alignment horizontal="center" vertical="center" wrapText="1"/>
      <protection locked="0"/>
    </xf>
    <xf numFmtId="3" fontId="12" fillId="4" borderId="3" xfId="0" applyNumberFormat="1" applyFont="1" applyFill="1" applyBorder="1" applyAlignment="1" applyProtection="1">
      <alignment horizontal="center" vertical="center" wrapText="1"/>
    </xf>
    <xf numFmtId="3" fontId="12" fillId="4" borderId="11" xfId="0" applyNumberFormat="1" applyFont="1" applyFill="1" applyBorder="1" applyAlignment="1" applyProtection="1">
      <alignment horizontal="center" vertical="center" wrapText="1"/>
    </xf>
    <xf numFmtId="49" fontId="7" fillId="0" borderId="15" xfId="0" applyNumberFormat="1" applyFont="1" applyFill="1" applyBorder="1" applyAlignment="1" applyProtection="1">
      <alignment horizontal="left" vertical="center" wrapText="1"/>
      <protection locked="0"/>
    </xf>
    <xf numFmtId="49" fontId="7" fillId="0" borderId="16" xfId="0" applyNumberFormat="1" applyFont="1" applyFill="1" applyBorder="1" applyAlignment="1" applyProtection="1">
      <alignment horizontal="left" vertical="center" wrapText="1"/>
      <protection locked="0"/>
    </xf>
    <xf numFmtId="49" fontId="7" fillId="0" borderId="27" xfId="0" applyNumberFormat="1" applyFont="1" applyFill="1" applyBorder="1" applyAlignment="1" applyProtection="1">
      <alignment horizontal="left" vertical="center" wrapText="1"/>
      <protection locked="0"/>
    </xf>
    <xf numFmtId="0" fontId="9" fillId="0" borderId="3" xfId="1" applyFont="1" applyFill="1" applyBorder="1" applyAlignment="1" applyProtection="1">
      <alignment horizontal="center" vertical="center"/>
    </xf>
    <xf numFmtId="0" fontId="9" fillId="0" borderId="11" xfId="1" applyFont="1" applyFill="1" applyBorder="1" applyAlignment="1" applyProtection="1">
      <alignment horizontal="center" vertical="center"/>
    </xf>
    <xf numFmtId="0" fontId="15" fillId="0" borderId="3" xfId="0" applyFont="1" applyFill="1" applyBorder="1" applyAlignment="1" applyProtection="1">
      <alignment horizontal="left" vertical="center" wrapText="1"/>
    </xf>
    <xf numFmtId="0" fontId="15" fillId="0" borderId="11" xfId="0" applyFont="1" applyFill="1" applyBorder="1" applyAlignment="1" applyProtection="1">
      <alignment horizontal="left" vertical="center" wrapText="1"/>
    </xf>
    <xf numFmtId="3" fontId="12" fillId="0" borderId="3" xfId="0" applyNumberFormat="1" applyFont="1" applyFill="1" applyBorder="1" applyAlignment="1" applyProtection="1">
      <alignment horizontal="center" vertical="center" wrapText="1"/>
      <protection locked="0"/>
    </xf>
    <xf numFmtId="3" fontId="12" fillId="0" borderId="11" xfId="0" applyNumberFormat="1" applyFont="1" applyFill="1" applyBorder="1" applyAlignment="1" applyProtection="1">
      <alignment horizontal="center" vertical="center" wrapText="1"/>
      <protection locked="0"/>
    </xf>
    <xf numFmtId="0" fontId="20" fillId="9" borderId="3" xfId="0" applyFont="1" applyFill="1" applyBorder="1" applyAlignment="1" applyProtection="1">
      <alignment horizontal="center" vertical="center"/>
    </xf>
    <xf numFmtId="0" fontId="20" fillId="9" borderId="8" xfId="0" applyFont="1" applyFill="1" applyBorder="1" applyAlignment="1" applyProtection="1">
      <alignment horizontal="center" vertical="center"/>
    </xf>
    <xf numFmtId="0" fontId="20" fillId="9" borderId="11" xfId="0" applyFont="1" applyFill="1" applyBorder="1" applyAlignment="1" applyProtection="1">
      <alignment horizontal="center" vertical="center"/>
    </xf>
    <xf numFmtId="0" fontId="15" fillId="5" borderId="3" xfId="0" applyFont="1" applyFill="1" applyBorder="1" applyAlignment="1" applyProtection="1">
      <alignment horizontal="left" vertical="center" wrapText="1"/>
    </xf>
    <xf numFmtId="0" fontId="15" fillId="5" borderId="11" xfId="0" applyFont="1" applyFill="1" applyBorder="1" applyAlignment="1" applyProtection="1">
      <alignment horizontal="left" vertical="center" wrapText="1"/>
    </xf>
    <xf numFmtId="3" fontId="12" fillId="5" borderId="6" xfId="0" applyNumberFormat="1" applyFont="1" applyFill="1" applyBorder="1" applyAlignment="1" applyProtection="1">
      <alignment horizontal="center" vertical="center" wrapText="1"/>
      <protection locked="0"/>
    </xf>
    <xf numFmtId="0" fontId="15" fillId="0" borderId="6" xfId="0" applyFont="1" applyFill="1" applyBorder="1" applyAlignment="1" applyProtection="1">
      <alignment horizontal="left" vertical="center" wrapText="1"/>
    </xf>
    <xf numFmtId="3" fontId="12" fillId="0" borderId="6" xfId="0" applyNumberFormat="1" applyFont="1" applyFill="1" applyBorder="1" applyAlignment="1" applyProtection="1">
      <alignment horizontal="center" vertical="center" wrapText="1"/>
      <protection locked="0"/>
    </xf>
    <xf numFmtId="164" fontId="12" fillId="0" borderId="30" xfId="0" applyNumberFormat="1" applyFont="1" applyFill="1" applyBorder="1" applyAlignment="1" applyProtection="1">
      <alignment horizontal="center" vertical="center" wrapText="1"/>
    </xf>
    <xf numFmtId="164" fontId="12" fillId="0" borderId="31" xfId="0" applyNumberFormat="1" applyFont="1" applyFill="1" applyBorder="1" applyAlignment="1" applyProtection="1">
      <alignment horizontal="center" vertical="center" wrapText="1"/>
    </xf>
    <xf numFmtId="0" fontId="9" fillId="0" borderId="29" xfId="1" applyFont="1" applyFill="1" applyBorder="1" applyAlignment="1" applyProtection="1">
      <alignment horizontal="center" vertical="center"/>
    </xf>
    <xf numFmtId="0" fontId="15" fillId="0" borderId="29" xfId="0" applyFont="1" applyFill="1" applyBorder="1" applyAlignment="1" applyProtection="1">
      <alignment horizontal="left" vertical="center" wrapText="1"/>
    </xf>
    <xf numFmtId="0" fontId="13" fillId="2" borderId="0" xfId="0" applyFont="1" applyFill="1" applyAlignment="1" applyProtection="1">
      <alignment horizontal="center"/>
    </xf>
    <xf numFmtId="0" fontId="26" fillId="2" borderId="0" xfId="0" applyFont="1" applyFill="1" applyAlignment="1" applyProtection="1">
      <alignment horizontal="center"/>
      <protection locked="0"/>
    </xf>
    <xf numFmtId="0" fontId="3" fillId="3" borderId="4"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7" fillId="0" borderId="0" xfId="0" applyFont="1" applyAlignment="1" applyProtection="1">
      <alignment horizontal="center"/>
    </xf>
    <xf numFmtId="0" fontId="0" fillId="2" borderId="0" xfId="0" applyFill="1" applyAlignment="1" applyProtection="1">
      <alignment horizontal="center"/>
    </xf>
    <xf numFmtId="0" fontId="13" fillId="2" borderId="1" xfId="0" applyFont="1" applyFill="1" applyBorder="1" applyAlignment="1" applyProtection="1">
      <protection locked="0"/>
    </xf>
    <xf numFmtId="0" fontId="14" fillId="2" borderId="1" xfId="0" applyFont="1" applyFill="1" applyBorder="1" applyAlignment="1" applyProtection="1">
      <protection locked="0"/>
    </xf>
    <xf numFmtId="14" fontId="18" fillId="2" borderId="0" xfId="0" applyNumberFormat="1" applyFont="1" applyFill="1" applyAlignment="1" applyProtection="1">
      <alignment horizontal="center"/>
    </xf>
    <xf numFmtId="0" fontId="18" fillId="2" borderId="0" xfId="0" applyFont="1" applyFill="1" applyAlignment="1" applyProtection="1">
      <alignment horizontal="center"/>
    </xf>
    <xf numFmtId="0" fontId="18" fillId="2" borderId="14" xfId="0" applyFont="1" applyFill="1" applyBorder="1" applyAlignment="1" applyProtection="1">
      <alignment horizontal="center"/>
    </xf>
    <xf numFmtId="14" fontId="19" fillId="2" borderId="0" xfId="0" applyNumberFormat="1" applyFont="1" applyFill="1" applyAlignment="1" applyProtection="1">
      <alignment horizontal="center"/>
    </xf>
    <xf numFmtId="0" fontId="0" fillId="2" borderId="14" xfId="0" applyFill="1" applyBorder="1" applyAlignment="1" applyProtection="1">
      <alignment horizontal="center"/>
    </xf>
    <xf numFmtId="0" fontId="20" fillId="9" borderId="26" xfId="0" applyFont="1" applyFill="1" applyBorder="1" applyAlignment="1" applyProtection="1">
      <alignment horizontal="center" vertical="center"/>
    </xf>
    <xf numFmtId="0" fontId="20" fillId="9" borderId="22" xfId="0" applyFont="1" applyFill="1" applyBorder="1" applyAlignment="1" applyProtection="1">
      <alignment horizontal="center" vertical="center"/>
    </xf>
    <xf numFmtId="0" fontId="20" fillId="9" borderId="28" xfId="0" applyFont="1" applyFill="1" applyBorder="1" applyAlignment="1" applyProtection="1">
      <alignment horizontal="center" vertical="center"/>
    </xf>
    <xf numFmtId="0" fontId="17" fillId="0" borderId="3" xfId="0" applyFont="1" applyFill="1" applyBorder="1" applyAlignment="1" applyProtection="1">
      <alignment horizontal="left" vertical="center" wrapText="1"/>
    </xf>
    <xf numFmtId="0" fontId="17" fillId="0" borderId="11" xfId="0" applyFont="1" applyFill="1" applyBorder="1" applyAlignment="1" applyProtection="1">
      <alignment horizontal="left" vertical="center" wrapText="1"/>
    </xf>
    <xf numFmtId="3" fontId="12" fillId="0" borderId="29" xfId="0" applyNumberFormat="1" applyFont="1" applyFill="1" applyBorder="1" applyAlignment="1" applyProtection="1">
      <alignment horizontal="center" vertical="center" wrapText="1"/>
      <protection locked="0"/>
    </xf>
    <xf numFmtId="0" fontId="9" fillId="5" borderId="6" xfId="1" applyFont="1" applyFill="1" applyBorder="1" applyAlignment="1" applyProtection="1">
      <alignment horizontal="center" vertical="center"/>
    </xf>
    <xf numFmtId="0" fontId="20" fillId="9" borderId="6" xfId="0" applyFont="1" applyFill="1" applyBorder="1" applyAlignment="1" applyProtection="1">
      <alignment horizontal="center" vertical="center"/>
    </xf>
    <xf numFmtId="0" fontId="3" fillId="3" borderId="0" xfId="0" applyFont="1" applyFill="1" applyBorder="1" applyAlignment="1" applyProtection="1">
      <alignment horizontal="left" vertical="center" wrapText="1"/>
    </xf>
    <xf numFmtId="0" fontId="3" fillId="3" borderId="10" xfId="0" applyFont="1" applyFill="1" applyBorder="1" applyAlignment="1" applyProtection="1">
      <alignment horizontal="left" vertical="center" wrapText="1"/>
    </xf>
    <xf numFmtId="0" fontId="9" fillId="10" borderId="6" xfId="1" applyFont="1" applyFill="1" applyBorder="1" applyAlignment="1" applyProtection="1">
      <alignment horizontal="center" vertical="center"/>
    </xf>
    <xf numFmtId="0" fontId="15" fillId="10" borderId="6" xfId="0" applyFont="1" applyFill="1" applyBorder="1" applyAlignment="1" applyProtection="1">
      <alignment horizontal="left" vertical="center" wrapText="1"/>
    </xf>
    <xf numFmtId="0" fontId="9" fillId="5" borderId="3" xfId="1" applyFont="1" applyFill="1" applyBorder="1" applyAlignment="1" applyProtection="1">
      <alignment horizontal="center" vertical="center"/>
    </xf>
    <xf numFmtId="0" fontId="9" fillId="5" borderId="11" xfId="1" applyFont="1" applyFill="1" applyBorder="1" applyAlignment="1" applyProtection="1">
      <alignment horizontal="center" vertical="center"/>
    </xf>
    <xf numFmtId="0" fontId="15" fillId="5" borderId="6" xfId="0" applyFont="1" applyFill="1" applyBorder="1" applyAlignment="1" applyProtection="1">
      <alignment horizontal="left" vertical="center" wrapText="1"/>
    </xf>
    <xf numFmtId="3" fontId="12" fillId="5" borderId="6" xfId="0" applyNumberFormat="1" applyFont="1" applyFill="1" applyBorder="1" applyAlignment="1" applyProtection="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261937</xdr:colOff>
      <xdr:row>0</xdr:row>
      <xdr:rowOff>47626</xdr:rowOff>
    </xdr:from>
    <xdr:to>
      <xdr:col>18</xdr:col>
      <xdr:colOff>2149618</xdr:colOff>
      <xdr:row>9</xdr:row>
      <xdr:rowOff>23812</xdr:rowOff>
    </xdr:to>
    <xdr:pic>
      <xdr:nvPicPr>
        <xdr:cNvPr id="4" name="Imagen 3">
          <a:extLst>
            <a:ext uri="{FF2B5EF4-FFF2-40B4-BE49-F238E27FC236}">
              <a16:creationId xmlns:a16="http://schemas.microsoft.com/office/drawing/2014/main" id="{B5F434FD-10D7-491A-9930-ED1CFA980A0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599062" y="47626"/>
          <a:ext cx="5173806" cy="252412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S175"/>
  <sheetViews>
    <sheetView tabSelected="1" view="pageBreakPreview" topLeftCell="A152" zoomScale="30" zoomScaleNormal="40" zoomScaleSheetLayoutView="30" zoomScalePageLayoutView="40" workbookViewId="0">
      <selection activeCell="J155" sqref="J155:S155"/>
    </sheetView>
  </sheetViews>
  <sheetFormatPr baseColWidth="10" defaultRowHeight="15" x14ac:dyDescent="0.25"/>
  <cols>
    <col min="1" max="1" width="7.7109375" style="5" customWidth="1"/>
    <col min="2" max="2" width="24.42578125" style="5" customWidth="1"/>
    <col min="3" max="3" width="90.7109375" style="5" customWidth="1"/>
    <col min="4" max="4" width="41.5703125" style="5" customWidth="1"/>
    <col min="5" max="5" width="41" style="5" customWidth="1"/>
    <col min="6" max="6" width="13.7109375" style="5" customWidth="1"/>
    <col min="7" max="7" width="24.5703125" style="5" customWidth="1"/>
    <col min="8" max="8" width="13.7109375" style="5" customWidth="1"/>
    <col min="9" max="9" width="25.28515625" style="5" customWidth="1"/>
    <col min="10" max="18" width="24.7109375" style="5" customWidth="1"/>
    <col min="19" max="19" width="34.42578125" style="5" customWidth="1"/>
    <col min="20" max="237" width="11.42578125" style="5"/>
    <col min="238" max="238" width="7.85546875" style="5" customWidth="1"/>
    <col min="239" max="239" width="15.5703125" style="5" customWidth="1"/>
    <col min="240" max="240" width="42.85546875" style="5" customWidth="1"/>
    <col min="241" max="241" width="26.140625" style="5" customWidth="1"/>
    <col min="242" max="242" width="14.140625" style="5" customWidth="1"/>
    <col min="243" max="243" width="10.7109375" style="5" customWidth="1"/>
    <col min="244" max="244" width="16.85546875" style="5" customWidth="1"/>
    <col min="245" max="245" width="10.7109375" style="5" customWidth="1"/>
    <col min="246" max="246" width="18.5703125" style="5" customWidth="1"/>
    <col min="247" max="247" width="18.7109375" style="5" customWidth="1"/>
    <col min="248" max="249" width="10.7109375" style="5" customWidth="1"/>
    <col min="250" max="250" width="22.140625" style="5" customWidth="1"/>
    <col min="251" max="252" width="10.7109375" style="5" customWidth="1"/>
    <col min="253" max="253" width="19" style="5" customWidth="1"/>
    <col min="254" max="254" width="18.28515625" style="5" customWidth="1"/>
    <col min="255" max="256" width="17.42578125" style="5" customWidth="1"/>
    <col min="257" max="257" width="4.28515625" style="5" customWidth="1"/>
    <col min="258" max="258" width="19.28515625" style="5" customWidth="1"/>
    <col min="259" max="259" width="22.85546875" style="5" customWidth="1"/>
    <col min="260" max="260" width="11.42578125" style="5"/>
    <col min="261" max="261" width="12.5703125" style="5" bestFit="1" customWidth="1"/>
    <col min="262" max="493" width="11.42578125" style="5"/>
    <col min="494" max="494" width="7.85546875" style="5" customWidth="1"/>
    <col min="495" max="495" width="15.5703125" style="5" customWidth="1"/>
    <col min="496" max="496" width="42.85546875" style="5" customWidth="1"/>
    <col min="497" max="497" width="26.140625" style="5" customWidth="1"/>
    <col min="498" max="498" width="14.140625" style="5" customWidth="1"/>
    <col min="499" max="499" width="10.7109375" style="5" customWidth="1"/>
    <col min="500" max="500" width="16.85546875" style="5" customWidth="1"/>
    <col min="501" max="501" width="10.7109375" style="5" customWidth="1"/>
    <col min="502" max="502" width="18.5703125" style="5" customWidth="1"/>
    <col min="503" max="503" width="18.7109375" style="5" customWidth="1"/>
    <col min="504" max="505" width="10.7109375" style="5" customWidth="1"/>
    <col min="506" max="506" width="22.140625" style="5" customWidth="1"/>
    <col min="507" max="508" width="10.7109375" style="5" customWidth="1"/>
    <col min="509" max="509" width="19" style="5" customWidth="1"/>
    <col min="510" max="510" width="18.28515625" style="5" customWidth="1"/>
    <col min="511" max="512" width="17.42578125" style="5" customWidth="1"/>
    <col min="513" max="513" width="4.28515625" style="5" customWidth="1"/>
    <col min="514" max="514" width="19.28515625" style="5" customWidth="1"/>
    <col min="515" max="515" width="22.85546875" style="5" customWidth="1"/>
    <col min="516" max="516" width="11.42578125" style="5"/>
    <col min="517" max="517" width="12.5703125" style="5" bestFit="1" customWidth="1"/>
    <col min="518" max="749" width="11.42578125" style="5"/>
    <col min="750" max="750" width="7.85546875" style="5" customWidth="1"/>
    <col min="751" max="751" width="15.5703125" style="5" customWidth="1"/>
    <col min="752" max="752" width="42.85546875" style="5" customWidth="1"/>
    <col min="753" max="753" width="26.140625" style="5" customWidth="1"/>
    <col min="754" max="754" width="14.140625" style="5" customWidth="1"/>
    <col min="755" max="755" width="10.7109375" style="5" customWidth="1"/>
    <col min="756" max="756" width="16.85546875" style="5" customWidth="1"/>
    <col min="757" max="757" width="10.7109375" style="5" customWidth="1"/>
    <col min="758" max="758" width="18.5703125" style="5" customWidth="1"/>
    <col min="759" max="759" width="18.7109375" style="5" customWidth="1"/>
    <col min="760" max="761" width="10.7109375" style="5" customWidth="1"/>
    <col min="762" max="762" width="22.140625" style="5" customWidth="1"/>
    <col min="763" max="764" width="10.7109375" style="5" customWidth="1"/>
    <col min="765" max="765" width="19" style="5" customWidth="1"/>
    <col min="766" max="766" width="18.28515625" style="5" customWidth="1"/>
    <col min="767" max="768" width="17.42578125" style="5" customWidth="1"/>
    <col min="769" max="769" width="4.28515625" style="5" customWidth="1"/>
    <col min="770" max="770" width="19.28515625" style="5" customWidth="1"/>
    <col min="771" max="771" width="22.85546875" style="5" customWidth="1"/>
    <col min="772" max="772" width="11.42578125" style="5"/>
    <col min="773" max="773" width="12.5703125" style="5" bestFit="1" customWidth="1"/>
    <col min="774" max="1005" width="11.42578125" style="5"/>
    <col min="1006" max="1006" width="7.85546875" style="5" customWidth="1"/>
    <col min="1007" max="1007" width="15.5703125" style="5" customWidth="1"/>
    <col min="1008" max="1008" width="42.85546875" style="5" customWidth="1"/>
    <col min="1009" max="1009" width="26.140625" style="5" customWidth="1"/>
    <col min="1010" max="1010" width="14.140625" style="5" customWidth="1"/>
    <col min="1011" max="1011" width="10.7109375" style="5" customWidth="1"/>
    <col min="1012" max="1012" width="16.85546875" style="5" customWidth="1"/>
    <col min="1013" max="1013" width="10.7109375" style="5" customWidth="1"/>
    <col min="1014" max="1014" width="18.5703125" style="5" customWidth="1"/>
    <col min="1015" max="1015" width="18.7109375" style="5" customWidth="1"/>
    <col min="1016" max="1017" width="10.7109375" style="5" customWidth="1"/>
    <col min="1018" max="1018" width="22.140625" style="5" customWidth="1"/>
    <col min="1019" max="1020" width="10.7109375" style="5" customWidth="1"/>
    <col min="1021" max="1021" width="19" style="5" customWidth="1"/>
    <col min="1022" max="1022" width="18.28515625" style="5" customWidth="1"/>
    <col min="1023" max="1024" width="17.42578125" style="5" customWidth="1"/>
    <col min="1025" max="1025" width="4.28515625" style="5" customWidth="1"/>
    <col min="1026" max="1026" width="19.28515625" style="5" customWidth="1"/>
    <col min="1027" max="1027" width="22.85546875" style="5" customWidth="1"/>
    <col min="1028" max="1028" width="11.42578125" style="5"/>
    <col min="1029" max="1029" width="12.5703125" style="5" bestFit="1" customWidth="1"/>
    <col min="1030" max="1261" width="11.42578125" style="5"/>
    <col min="1262" max="1262" width="7.85546875" style="5" customWidth="1"/>
    <col min="1263" max="1263" width="15.5703125" style="5" customWidth="1"/>
    <col min="1264" max="1264" width="42.85546875" style="5" customWidth="1"/>
    <col min="1265" max="1265" width="26.140625" style="5" customWidth="1"/>
    <col min="1266" max="1266" width="14.140625" style="5" customWidth="1"/>
    <col min="1267" max="1267" width="10.7109375" style="5" customWidth="1"/>
    <col min="1268" max="1268" width="16.85546875" style="5" customWidth="1"/>
    <col min="1269" max="1269" width="10.7109375" style="5" customWidth="1"/>
    <col min="1270" max="1270" width="18.5703125" style="5" customWidth="1"/>
    <col min="1271" max="1271" width="18.7109375" style="5" customWidth="1"/>
    <col min="1272" max="1273" width="10.7109375" style="5" customWidth="1"/>
    <col min="1274" max="1274" width="22.140625" style="5" customWidth="1"/>
    <col min="1275" max="1276" width="10.7109375" style="5" customWidth="1"/>
    <col min="1277" max="1277" width="19" style="5" customWidth="1"/>
    <col min="1278" max="1278" width="18.28515625" style="5" customWidth="1"/>
    <col min="1279" max="1280" width="17.42578125" style="5" customWidth="1"/>
    <col min="1281" max="1281" width="4.28515625" style="5" customWidth="1"/>
    <col min="1282" max="1282" width="19.28515625" style="5" customWidth="1"/>
    <col min="1283" max="1283" width="22.85546875" style="5" customWidth="1"/>
    <col min="1284" max="1284" width="11.42578125" style="5"/>
    <col min="1285" max="1285" width="12.5703125" style="5" bestFit="1" customWidth="1"/>
    <col min="1286" max="1517" width="11.42578125" style="5"/>
    <col min="1518" max="1518" width="7.85546875" style="5" customWidth="1"/>
    <col min="1519" max="1519" width="15.5703125" style="5" customWidth="1"/>
    <col min="1520" max="1520" width="42.85546875" style="5" customWidth="1"/>
    <col min="1521" max="1521" width="26.140625" style="5" customWidth="1"/>
    <col min="1522" max="1522" width="14.140625" style="5" customWidth="1"/>
    <col min="1523" max="1523" width="10.7109375" style="5" customWidth="1"/>
    <col min="1524" max="1524" width="16.85546875" style="5" customWidth="1"/>
    <col min="1525" max="1525" width="10.7109375" style="5" customWidth="1"/>
    <col min="1526" max="1526" width="18.5703125" style="5" customWidth="1"/>
    <col min="1527" max="1527" width="18.7109375" style="5" customWidth="1"/>
    <col min="1528" max="1529" width="10.7109375" style="5" customWidth="1"/>
    <col min="1530" max="1530" width="22.140625" style="5" customWidth="1"/>
    <col min="1531" max="1532" width="10.7109375" style="5" customWidth="1"/>
    <col min="1533" max="1533" width="19" style="5" customWidth="1"/>
    <col min="1534" max="1534" width="18.28515625" style="5" customWidth="1"/>
    <col min="1535" max="1536" width="17.42578125" style="5" customWidth="1"/>
    <col min="1537" max="1537" width="4.28515625" style="5" customWidth="1"/>
    <col min="1538" max="1538" width="19.28515625" style="5" customWidth="1"/>
    <col min="1539" max="1539" width="22.85546875" style="5" customWidth="1"/>
    <col min="1540" max="1540" width="11.42578125" style="5"/>
    <col min="1541" max="1541" width="12.5703125" style="5" bestFit="1" customWidth="1"/>
    <col min="1542" max="1773" width="11.42578125" style="5"/>
    <col min="1774" max="1774" width="7.85546875" style="5" customWidth="1"/>
    <col min="1775" max="1775" width="15.5703125" style="5" customWidth="1"/>
    <col min="1776" max="1776" width="42.85546875" style="5" customWidth="1"/>
    <col min="1777" max="1777" width="26.140625" style="5" customWidth="1"/>
    <col min="1778" max="1778" width="14.140625" style="5" customWidth="1"/>
    <col min="1779" max="1779" width="10.7109375" style="5" customWidth="1"/>
    <col min="1780" max="1780" width="16.85546875" style="5" customWidth="1"/>
    <col min="1781" max="1781" width="10.7109375" style="5" customWidth="1"/>
    <col min="1782" max="1782" width="18.5703125" style="5" customWidth="1"/>
    <col min="1783" max="1783" width="18.7109375" style="5" customWidth="1"/>
    <col min="1784" max="1785" width="10.7109375" style="5" customWidth="1"/>
    <col min="1786" max="1786" width="22.140625" style="5" customWidth="1"/>
    <col min="1787" max="1788" width="10.7109375" style="5" customWidth="1"/>
    <col min="1789" max="1789" width="19" style="5" customWidth="1"/>
    <col min="1790" max="1790" width="18.28515625" style="5" customWidth="1"/>
    <col min="1791" max="1792" width="17.42578125" style="5" customWidth="1"/>
    <col min="1793" max="1793" width="4.28515625" style="5" customWidth="1"/>
    <col min="1794" max="1794" width="19.28515625" style="5" customWidth="1"/>
    <col min="1795" max="1795" width="22.85546875" style="5" customWidth="1"/>
    <col min="1796" max="1796" width="11.42578125" style="5"/>
    <col min="1797" max="1797" width="12.5703125" style="5" bestFit="1" customWidth="1"/>
    <col min="1798" max="2029" width="11.42578125" style="5"/>
    <col min="2030" max="2030" width="7.85546875" style="5" customWidth="1"/>
    <col min="2031" max="2031" width="15.5703125" style="5" customWidth="1"/>
    <col min="2032" max="2032" width="42.85546875" style="5" customWidth="1"/>
    <col min="2033" max="2033" width="26.140625" style="5" customWidth="1"/>
    <col min="2034" max="2034" width="14.140625" style="5" customWidth="1"/>
    <col min="2035" max="2035" width="10.7109375" style="5" customWidth="1"/>
    <col min="2036" max="2036" width="16.85546875" style="5" customWidth="1"/>
    <col min="2037" max="2037" width="10.7109375" style="5" customWidth="1"/>
    <col min="2038" max="2038" width="18.5703125" style="5" customWidth="1"/>
    <col min="2039" max="2039" width="18.7109375" style="5" customWidth="1"/>
    <col min="2040" max="2041" width="10.7109375" style="5" customWidth="1"/>
    <col min="2042" max="2042" width="22.140625" style="5" customWidth="1"/>
    <col min="2043" max="2044" width="10.7109375" style="5" customWidth="1"/>
    <col min="2045" max="2045" width="19" style="5" customWidth="1"/>
    <col min="2046" max="2046" width="18.28515625" style="5" customWidth="1"/>
    <col min="2047" max="2048" width="17.42578125" style="5" customWidth="1"/>
    <col min="2049" max="2049" width="4.28515625" style="5" customWidth="1"/>
    <col min="2050" max="2050" width="19.28515625" style="5" customWidth="1"/>
    <col min="2051" max="2051" width="22.85546875" style="5" customWidth="1"/>
    <col min="2052" max="2052" width="11.42578125" style="5"/>
    <col min="2053" max="2053" width="12.5703125" style="5" bestFit="1" customWidth="1"/>
    <col min="2054" max="2285" width="11.42578125" style="5"/>
    <col min="2286" max="2286" width="7.85546875" style="5" customWidth="1"/>
    <col min="2287" max="2287" width="15.5703125" style="5" customWidth="1"/>
    <col min="2288" max="2288" width="42.85546875" style="5" customWidth="1"/>
    <col min="2289" max="2289" width="26.140625" style="5" customWidth="1"/>
    <col min="2290" max="2290" width="14.140625" style="5" customWidth="1"/>
    <col min="2291" max="2291" width="10.7109375" style="5" customWidth="1"/>
    <col min="2292" max="2292" width="16.85546875" style="5" customWidth="1"/>
    <col min="2293" max="2293" width="10.7109375" style="5" customWidth="1"/>
    <col min="2294" max="2294" width="18.5703125" style="5" customWidth="1"/>
    <col min="2295" max="2295" width="18.7109375" style="5" customWidth="1"/>
    <col min="2296" max="2297" width="10.7109375" style="5" customWidth="1"/>
    <col min="2298" max="2298" width="22.140625" style="5" customWidth="1"/>
    <col min="2299" max="2300" width="10.7109375" style="5" customWidth="1"/>
    <col min="2301" max="2301" width="19" style="5" customWidth="1"/>
    <col min="2302" max="2302" width="18.28515625" style="5" customWidth="1"/>
    <col min="2303" max="2304" width="17.42578125" style="5" customWidth="1"/>
    <col min="2305" max="2305" width="4.28515625" style="5" customWidth="1"/>
    <col min="2306" max="2306" width="19.28515625" style="5" customWidth="1"/>
    <col min="2307" max="2307" width="22.85546875" style="5" customWidth="1"/>
    <col min="2308" max="2308" width="11.42578125" style="5"/>
    <col min="2309" max="2309" width="12.5703125" style="5" bestFit="1" customWidth="1"/>
    <col min="2310" max="2541" width="11.42578125" style="5"/>
    <col min="2542" max="2542" width="7.85546875" style="5" customWidth="1"/>
    <col min="2543" max="2543" width="15.5703125" style="5" customWidth="1"/>
    <col min="2544" max="2544" width="42.85546875" style="5" customWidth="1"/>
    <col min="2545" max="2545" width="26.140625" style="5" customWidth="1"/>
    <col min="2546" max="2546" width="14.140625" style="5" customWidth="1"/>
    <col min="2547" max="2547" width="10.7109375" style="5" customWidth="1"/>
    <col min="2548" max="2548" width="16.85546875" style="5" customWidth="1"/>
    <col min="2549" max="2549" width="10.7109375" style="5" customWidth="1"/>
    <col min="2550" max="2550" width="18.5703125" style="5" customWidth="1"/>
    <col min="2551" max="2551" width="18.7109375" style="5" customWidth="1"/>
    <col min="2552" max="2553" width="10.7109375" style="5" customWidth="1"/>
    <col min="2554" max="2554" width="22.140625" style="5" customWidth="1"/>
    <col min="2555" max="2556" width="10.7109375" style="5" customWidth="1"/>
    <col min="2557" max="2557" width="19" style="5" customWidth="1"/>
    <col min="2558" max="2558" width="18.28515625" style="5" customWidth="1"/>
    <col min="2559" max="2560" width="17.42578125" style="5" customWidth="1"/>
    <col min="2561" max="2561" width="4.28515625" style="5" customWidth="1"/>
    <col min="2562" max="2562" width="19.28515625" style="5" customWidth="1"/>
    <col min="2563" max="2563" width="22.85546875" style="5" customWidth="1"/>
    <col min="2564" max="2564" width="11.42578125" style="5"/>
    <col min="2565" max="2565" width="12.5703125" style="5" bestFit="1" customWidth="1"/>
    <col min="2566" max="2797" width="11.42578125" style="5"/>
    <col min="2798" max="2798" width="7.85546875" style="5" customWidth="1"/>
    <col min="2799" max="2799" width="15.5703125" style="5" customWidth="1"/>
    <col min="2800" max="2800" width="42.85546875" style="5" customWidth="1"/>
    <col min="2801" max="2801" width="26.140625" style="5" customWidth="1"/>
    <col min="2802" max="2802" width="14.140625" style="5" customWidth="1"/>
    <col min="2803" max="2803" width="10.7109375" style="5" customWidth="1"/>
    <col min="2804" max="2804" width="16.85546875" style="5" customWidth="1"/>
    <col min="2805" max="2805" width="10.7109375" style="5" customWidth="1"/>
    <col min="2806" max="2806" width="18.5703125" style="5" customWidth="1"/>
    <col min="2807" max="2807" width="18.7109375" style="5" customWidth="1"/>
    <col min="2808" max="2809" width="10.7109375" style="5" customWidth="1"/>
    <col min="2810" max="2810" width="22.140625" style="5" customWidth="1"/>
    <col min="2811" max="2812" width="10.7109375" style="5" customWidth="1"/>
    <col min="2813" max="2813" width="19" style="5" customWidth="1"/>
    <col min="2814" max="2814" width="18.28515625" style="5" customWidth="1"/>
    <col min="2815" max="2816" width="17.42578125" style="5" customWidth="1"/>
    <col min="2817" max="2817" width="4.28515625" style="5" customWidth="1"/>
    <col min="2818" max="2818" width="19.28515625" style="5" customWidth="1"/>
    <col min="2819" max="2819" width="22.85546875" style="5" customWidth="1"/>
    <col min="2820" max="2820" width="11.42578125" style="5"/>
    <col min="2821" max="2821" width="12.5703125" style="5" bestFit="1" customWidth="1"/>
    <col min="2822" max="3053" width="11.42578125" style="5"/>
    <col min="3054" max="3054" width="7.85546875" style="5" customWidth="1"/>
    <col min="3055" max="3055" width="15.5703125" style="5" customWidth="1"/>
    <col min="3056" max="3056" width="42.85546875" style="5" customWidth="1"/>
    <col min="3057" max="3057" width="26.140625" style="5" customWidth="1"/>
    <col min="3058" max="3058" width="14.140625" style="5" customWidth="1"/>
    <col min="3059" max="3059" width="10.7109375" style="5" customWidth="1"/>
    <col min="3060" max="3060" width="16.85546875" style="5" customWidth="1"/>
    <col min="3061" max="3061" width="10.7109375" style="5" customWidth="1"/>
    <col min="3062" max="3062" width="18.5703125" style="5" customWidth="1"/>
    <col min="3063" max="3063" width="18.7109375" style="5" customWidth="1"/>
    <col min="3064" max="3065" width="10.7109375" style="5" customWidth="1"/>
    <col min="3066" max="3066" width="22.140625" style="5" customWidth="1"/>
    <col min="3067" max="3068" width="10.7109375" style="5" customWidth="1"/>
    <col min="3069" max="3069" width="19" style="5" customWidth="1"/>
    <col min="3070" max="3070" width="18.28515625" style="5" customWidth="1"/>
    <col min="3071" max="3072" width="17.42578125" style="5" customWidth="1"/>
    <col min="3073" max="3073" width="4.28515625" style="5" customWidth="1"/>
    <col min="3074" max="3074" width="19.28515625" style="5" customWidth="1"/>
    <col min="3075" max="3075" width="22.85546875" style="5" customWidth="1"/>
    <col min="3076" max="3076" width="11.42578125" style="5"/>
    <col min="3077" max="3077" width="12.5703125" style="5" bestFit="1" customWidth="1"/>
    <col min="3078" max="3309" width="11.42578125" style="5"/>
    <col min="3310" max="3310" width="7.85546875" style="5" customWidth="1"/>
    <col min="3311" max="3311" width="15.5703125" style="5" customWidth="1"/>
    <col min="3312" max="3312" width="42.85546875" style="5" customWidth="1"/>
    <col min="3313" max="3313" width="26.140625" style="5" customWidth="1"/>
    <col min="3314" max="3314" width="14.140625" style="5" customWidth="1"/>
    <col min="3315" max="3315" width="10.7109375" style="5" customWidth="1"/>
    <col min="3316" max="3316" width="16.85546875" style="5" customWidth="1"/>
    <col min="3317" max="3317" width="10.7109375" style="5" customWidth="1"/>
    <col min="3318" max="3318" width="18.5703125" style="5" customWidth="1"/>
    <col min="3319" max="3319" width="18.7109375" style="5" customWidth="1"/>
    <col min="3320" max="3321" width="10.7109375" style="5" customWidth="1"/>
    <col min="3322" max="3322" width="22.140625" style="5" customWidth="1"/>
    <col min="3323" max="3324" width="10.7109375" style="5" customWidth="1"/>
    <col min="3325" max="3325" width="19" style="5" customWidth="1"/>
    <col min="3326" max="3326" width="18.28515625" style="5" customWidth="1"/>
    <col min="3327" max="3328" width="17.42578125" style="5" customWidth="1"/>
    <col min="3329" max="3329" width="4.28515625" style="5" customWidth="1"/>
    <col min="3330" max="3330" width="19.28515625" style="5" customWidth="1"/>
    <col min="3331" max="3331" width="22.85546875" style="5" customWidth="1"/>
    <col min="3332" max="3332" width="11.42578125" style="5"/>
    <col min="3333" max="3333" width="12.5703125" style="5" bestFit="1" customWidth="1"/>
    <col min="3334" max="3565" width="11.42578125" style="5"/>
    <col min="3566" max="3566" width="7.85546875" style="5" customWidth="1"/>
    <col min="3567" max="3567" width="15.5703125" style="5" customWidth="1"/>
    <col min="3568" max="3568" width="42.85546875" style="5" customWidth="1"/>
    <col min="3569" max="3569" width="26.140625" style="5" customWidth="1"/>
    <col min="3570" max="3570" width="14.140625" style="5" customWidth="1"/>
    <col min="3571" max="3571" width="10.7109375" style="5" customWidth="1"/>
    <col min="3572" max="3572" width="16.85546875" style="5" customWidth="1"/>
    <col min="3573" max="3573" width="10.7109375" style="5" customWidth="1"/>
    <col min="3574" max="3574" width="18.5703125" style="5" customWidth="1"/>
    <col min="3575" max="3575" width="18.7109375" style="5" customWidth="1"/>
    <col min="3576" max="3577" width="10.7109375" style="5" customWidth="1"/>
    <col min="3578" max="3578" width="22.140625" style="5" customWidth="1"/>
    <col min="3579" max="3580" width="10.7109375" style="5" customWidth="1"/>
    <col min="3581" max="3581" width="19" style="5" customWidth="1"/>
    <col min="3582" max="3582" width="18.28515625" style="5" customWidth="1"/>
    <col min="3583" max="3584" width="17.42578125" style="5" customWidth="1"/>
    <col min="3585" max="3585" width="4.28515625" style="5" customWidth="1"/>
    <col min="3586" max="3586" width="19.28515625" style="5" customWidth="1"/>
    <col min="3587" max="3587" width="22.85546875" style="5" customWidth="1"/>
    <col min="3588" max="3588" width="11.42578125" style="5"/>
    <col min="3589" max="3589" width="12.5703125" style="5" bestFit="1" customWidth="1"/>
    <col min="3590" max="3821" width="11.42578125" style="5"/>
    <col min="3822" max="3822" width="7.85546875" style="5" customWidth="1"/>
    <col min="3823" max="3823" width="15.5703125" style="5" customWidth="1"/>
    <col min="3824" max="3824" width="42.85546875" style="5" customWidth="1"/>
    <col min="3825" max="3825" width="26.140625" style="5" customWidth="1"/>
    <col min="3826" max="3826" width="14.140625" style="5" customWidth="1"/>
    <col min="3827" max="3827" width="10.7109375" style="5" customWidth="1"/>
    <col min="3828" max="3828" width="16.85546875" style="5" customWidth="1"/>
    <col min="3829" max="3829" width="10.7109375" style="5" customWidth="1"/>
    <col min="3830" max="3830" width="18.5703125" style="5" customWidth="1"/>
    <col min="3831" max="3831" width="18.7109375" style="5" customWidth="1"/>
    <col min="3832" max="3833" width="10.7109375" style="5" customWidth="1"/>
    <col min="3834" max="3834" width="22.140625" style="5" customWidth="1"/>
    <col min="3835" max="3836" width="10.7109375" style="5" customWidth="1"/>
    <col min="3837" max="3837" width="19" style="5" customWidth="1"/>
    <col min="3838" max="3838" width="18.28515625" style="5" customWidth="1"/>
    <col min="3839" max="3840" width="17.42578125" style="5" customWidth="1"/>
    <col min="3841" max="3841" width="4.28515625" style="5" customWidth="1"/>
    <col min="3842" max="3842" width="19.28515625" style="5" customWidth="1"/>
    <col min="3843" max="3843" width="22.85546875" style="5" customWidth="1"/>
    <col min="3844" max="3844" width="11.42578125" style="5"/>
    <col min="3845" max="3845" width="12.5703125" style="5" bestFit="1" customWidth="1"/>
    <col min="3846" max="4077" width="11.42578125" style="5"/>
    <col min="4078" max="4078" width="7.85546875" style="5" customWidth="1"/>
    <col min="4079" max="4079" width="15.5703125" style="5" customWidth="1"/>
    <col min="4080" max="4080" width="42.85546875" style="5" customWidth="1"/>
    <col min="4081" max="4081" width="26.140625" style="5" customWidth="1"/>
    <col min="4082" max="4082" width="14.140625" style="5" customWidth="1"/>
    <col min="4083" max="4083" width="10.7109375" style="5" customWidth="1"/>
    <col min="4084" max="4084" width="16.85546875" style="5" customWidth="1"/>
    <col min="4085" max="4085" width="10.7109375" style="5" customWidth="1"/>
    <col min="4086" max="4086" width="18.5703125" style="5" customWidth="1"/>
    <col min="4087" max="4087" width="18.7109375" style="5" customWidth="1"/>
    <col min="4088" max="4089" width="10.7109375" style="5" customWidth="1"/>
    <col min="4090" max="4090" width="22.140625" style="5" customWidth="1"/>
    <col min="4091" max="4092" width="10.7109375" style="5" customWidth="1"/>
    <col min="4093" max="4093" width="19" style="5" customWidth="1"/>
    <col min="4094" max="4094" width="18.28515625" style="5" customWidth="1"/>
    <col min="4095" max="4096" width="17.42578125" style="5" customWidth="1"/>
    <col min="4097" max="4097" width="4.28515625" style="5" customWidth="1"/>
    <col min="4098" max="4098" width="19.28515625" style="5" customWidth="1"/>
    <col min="4099" max="4099" width="22.85546875" style="5" customWidth="1"/>
    <col min="4100" max="4100" width="11.42578125" style="5"/>
    <col min="4101" max="4101" width="12.5703125" style="5" bestFit="1" customWidth="1"/>
    <col min="4102" max="4333" width="11.42578125" style="5"/>
    <col min="4334" max="4334" width="7.85546875" style="5" customWidth="1"/>
    <col min="4335" max="4335" width="15.5703125" style="5" customWidth="1"/>
    <col min="4336" max="4336" width="42.85546875" style="5" customWidth="1"/>
    <col min="4337" max="4337" width="26.140625" style="5" customWidth="1"/>
    <col min="4338" max="4338" width="14.140625" style="5" customWidth="1"/>
    <col min="4339" max="4339" width="10.7109375" style="5" customWidth="1"/>
    <col min="4340" max="4340" width="16.85546875" style="5" customWidth="1"/>
    <col min="4341" max="4341" width="10.7109375" style="5" customWidth="1"/>
    <col min="4342" max="4342" width="18.5703125" style="5" customWidth="1"/>
    <col min="4343" max="4343" width="18.7109375" style="5" customWidth="1"/>
    <col min="4344" max="4345" width="10.7109375" style="5" customWidth="1"/>
    <col min="4346" max="4346" width="22.140625" style="5" customWidth="1"/>
    <col min="4347" max="4348" width="10.7109375" style="5" customWidth="1"/>
    <col min="4349" max="4349" width="19" style="5" customWidth="1"/>
    <col min="4350" max="4350" width="18.28515625" style="5" customWidth="1"/>
    <col min="4351" max="4352" width="17.42578125" style="5" customWidth="1"/>
    <col min="4353" max="4353" width="4.28515625" style="5" customWidth="1"/>
    <col min="4354" max="4354" width="19.28515625" style="5" customWidth="1"/>
    <col min="4355" max="4355" width="22.85546875" style="5" customWidth="1"/>
    <col min="4356" max="4356" width="11.42578125" style="5"/>
    <col min="4357" max="4357" width="12.5703125" style="5" bestFit="1" customWidth="1"/>
    <col min="4358" max="4589" width="11.42578125" style="5"/>
    <col min="4590" max="4590" width="7.85546875" style="5" customWidth="1"/>
    <col min="4591" max="4591" width="15.5703125" style="5" customWidth="1"/>
    <col min="4592" max="4592" width="42.85546875" style="5" customWidth="1"/>
    <col min="4593" max="4593" width="26.140625" style="5" customWidth="1"/>
    <col min="4594" max="4594" width="14.140625" style="5" customWidth="1"/>
    <col min="4595" max="4595" width="10.7109375" style="5" customWidth="1"/>
    <col min="4596" max="4596" width="16.85546875" style="5" customWidth="1"/>
    <col min="4597" max="4597" width="10.7109375" style="5" customWidth="1"/>
    <col min="4598" max="4598" width="18.5703125" style="5" customWidth="1"/>
    <col min="4599" max="4599" width="18.7109375" style="5" customWidth="1"/>
    <col min="4600" max="4601" width="10.7109375" style="5" customWidth="1"/>
    <col min="4602" max="4602" width="22.140625" style="5" customWidth="1"/>
    <col min="4603" max="4604" width="10.7109375" style="5" customWidth="1"/>
    <col min="4605" max="4605" width="19" style="5" customWidth="1"/>
    <col min="4606" max="4606" width="18.28515625" style="5" customWidth="1"/>
    <col min="4607" max="4608" width="17.42578125" style="5" customWidth="1"/>
    <col min="4609" max="4609" width="4.28515625" style="5" customWidth="1"/>
    <col min="4610" max="4610" width="19.28515625" style="5" customWidth="1"/>
    <col min="4611" max="4611" width="22.85546875" style="5" customWidth="1"/>
    <col min="4612" max="4612" width="11.42578125" style="5"/>
    <col min="4613" max="4613" width="12.5703125" style="5" bestFit="1" customWidth="1"/>
    <col min="4614" max="4845" width="11.42578125" style="5"/>
    <col min="4846" max="4846" width="7.85546875" style="5" customWidth="1"/>
    <col min="4847" max="4847" width="15.5703125" style="5" customWidth="1"/>
    <col min="4848" max="4848" width="42.85546875" style="5" customWidth="1"/>
    <col min="4849" max="4849" width="26.140625" style="5" customWidth="1"/>
    <col min="4850" max="4850" width="14.140625" style="5" customWidth="1"/>
    <col min="4851" max="4851" width="10.7109375" style="5" customWidth="1"/>
    <col min="4852" max="4852" width="16.85546875" style="5" customWidth="1"/>
    <col min="4853" max="4853" width="10.7109375" style="5" customWidth="1"/>
    <col min="4854" max="4854" width="18.5703125" style="5" customWidth="1"/>
    <col min="4855" max="4855" width="18.7109375" style="5" customWidth="1"/>
    <col min="4856" max="4857" width="10.7109375" style="5" customWidth="1"/>
    <col min="4858" max="4858" width="22.140625" style="5" customWidth="1"/>
    <col min="4859" max="4860" width="10.7109375" style="5" customWidth="1"/>
    <col min="4861" max="4861" width="19" style="5" customWidth="1"/>
    <col min="4862" max="4862" width="18.28515625" style="5" customWidth="1"/>
    <col min="4863" max="4864" width="17.42578125" style="5" customWidth="1"/>
    <col min="4865" max="4865" width="4.28515625" style="5" customWidth="1"/>
    <col min="4866" max="4866" width="19.28515625" style="5" customWidth="1"/>
    <col min="4867" max="4867" width="22.85546875" style="5" customWidth="1"/>
    <col min="4868" max="4868" width="11.42578125" style="5"/>
    <col min="4869" max="4869" width="12.5703125" style="5" bestFit="1" customWidth="1"/>
    <col min="4870" max="5101" width="11.42578125" style="5"/>
    <col min="5102" max="5102" width="7.85546875" style="5" customWidth="1"/>
    <col min="5103" max="5103" width="15.5703125" style="5" customWidth="1"/>
    <col min="5104" max="5104" width="42.85546875" style="5" customWidth="1"/>
    <col min="5105" max="5105" width="26.140625" style="5" customWidth="1"/>
    <col min="5106" max="5106" width="14.140625" style="5" customWidth="1"/>
    <col min="5107" max="5107" width="10.7109375" style="5" customWidth="1"/>
    <col min="5108" max="5108" width="16.85546875" style="5" customWidth="1"/>
    <col min="5109" max="5109" width="10.7109375" style="5" customWidth="1"/>
    <col min="5110" max="5110" width="18.5703125" style="5" customWidth="1"/>
    <col min="5111" max="5111" width="18.7109375" style="5" customWidth="1"/>
    <col min="5112" max="5113" width="10.7109375" style="5" customWidth="1"/>
    <col min="5114" max="5114" width="22.140625" style="5" customWidth="1"/>
    <col min="5115" max="5116" width="10.7109375" style="5" customWidth="1"/>
    <col min="5117" max="5117" width="19" style="5" customWidth="1"/>
    <col min="5118" max="5118" width="18.28515625" style="5" customWidth="1"/>
    <col min="5119" max="5120" width="17.42578125" style="5" customWidth="1"/>
    <col min="5121" max="5121" width="4.28515625" style="5" customWidth="1"/>
    <col min="5122" max="5122" width="19.28515625" style="5" customWidth="1"/>
    <col min="5123" max="5123" width="22.85546875" style="5" customWidth="1"/>
    <col min="5124" max="5124" width="11.42578125" style="5"/>
    <col min="5125" max="5125" width="12.5703125" style="5" bestFit="1" customWidth="1"/>
    <col min="5126" max="5357" width="11.42578125" style="5"/>
    <col min="5358" max="5358" width="7.85546875" style="5" customWidth="1"/>
    <col min="5359" max="5359" width="15.5703125" style="5" customWidth="1"/>
    <col min="5360" max="5360" width="42.85546875" style="5" customWidth="1"/>
    <col min="5361" max="5361" width="26.140625" style="5" customWidth="1"/>
    <col min="5362" max="5362" width="14.140625" style="5" customWidth="1"/>
    <col min="5363" max="5363" width="10.7109375" style="5" customWidth="1"/>
    <col min="5364" max="5364" width="16.85546875" style="5" customWidth="1"/>
    <col min="5365" max="5365" width="10.7109375" style="5" customWidth="1"/>
    <col min="5366" max="5366" width="18.5703125" style="5" customWidth="1"/>
    <col min="5367" max="5367" width="18.7109375" style="5" customWidth="1"/>
    <col min="5368" max="5369" width="10.7109375" style="5" customWidth="1"/>
    <col min="5370" max="5370" width="22.140625" style="5" customWidth="1"/>
    <col min="5371" max="5372" width="10.7109375" style="5" customWidth="1"/>
    <col min="5373" max="5373" width="19" style="5" customWidth="1"/>
    <col min="5374" max="5374" width="18.28515625" style="5" customWidth="1"/>
    <col min="5375" max="5376" width="17.42578125" style="5" customWidth="1"/>
    <col min="5377" max="5377" width="4.28515625" style="5" customWidth="1"/>
    <col min="5378" max="5378" width="19.28515625" style="5" customWidth="1"/>
    <col min="5379" max="5379" width="22.85546875" style="5" customWidth="1"/>
    <col min="5380" max="5380" width="11.42578125" style="5"/>
    <col min="5381" max="5381" width="12.5703125" style="5" bestFit="1" customWidth="1"/>
    <col min="5382" max="5613" width="11.42578125" style="5"/>
    <col min="5614" max="5614" width="7.85546875" style="5" customWidth="1"/>
    <col min="5615" max="5615" width="15.5703125" style="5" customWidth="1"/>
    <col min="5616" max="5616" width="42.85546875" style="5" customWidth="1"/>
    <col min="5617" max="5617" width="26.140625" style="5" customWidth="1"/>
    <col min="5618" max="5618" width="14.140625" style="5" customWidth="1"/>
    <col min="5619" max="5619" width="10.7109375" style="5" customWidth="1"/>
    <col min="5620" max="5620" width="16.85546875" style="5" customWidth="1"/>
    <col min="5621" max="5621" width="10.7109375" style="5" customWidth="1"/>
    <col min="5622" max="5622" width="18.5703125" style="5" customWidth="1"/>
    <col min="5623" max="5623" width="18.7109375" style="5" customWidth="1"/>
    <col min="5624" max="5625" width="10.7109375" style="5" customWidth="1"/>
    <col min="5626" max="5626" width="22.140625" style="5" customWidth="1"/>
    <col min="5627" max="5628" width="10.7109375" style="5" customWidth="1"/>
    <col min="5629" max="5629" width="19" style="5" customWidth="1"/>
    <col min="5630" max="5630" width="18.28515625" style="5" customWidth="1"/>
    <col min="5631" max="5632" width="17.42578125" style="5" customWidth="1"/>
    <col min="5633" max="5633" width="4.28515625" style="5" customWidth="1"/>
    <col min="5634" max="5634" width="19.28515625" style="5" customWidth="1"/>
    <col min="5635" max="5635" width="22.85546875" style="5" customWidth="1"/>
    <col min="5636" max="5636" width="11.42578125" style="5"/>
    <col min="5637" max="5637" width="12.5703125" style="5" bestFit="1" customWidth="1"/>
    <col min="5638" max="5869" width="11.42578125" style="5"/>
    <col min="5870" max="5870" width="7.85546875" style="5" customWidth="1"/>
    <col min="5871" max="5871" width="15.5703125" style="5" customWidth="1"/>
    <col min="5872" max="5872" width="42.85546875" style="5" customWidth="1"/>
    <col min="5873" max="5873" width="26.140625" style="5" customWidth="1"/>
    <col min="5874" max="5874" width="14.140625" style="5" customWidth="1"/>
    <col min="5875" max="5875" width="10.7109375" style="5" customWidth="1"/>
    <col min="5876" max="5876" width="16.85546875" style="5" customWidth="1"/>
    <col min="5877" max="5877" width="10.7109375" style="5" customWidth="1"/>
    <col min="5878" max="5878" width="18.5703125" style="5" customWidth="1"/>
    <col min="5879" max="5879" width="18.7109375" style="5" customWidth="1"/>
    <col min="5880" max="5881" width="10.7109375" style="5" customWidth="1"/>
    <col min="5882" max="5882" width="22.140625" style="5" customWidth="1"/>
    <col min="5883" max="5884" width="10.7109375" style="5" customWidth="1"/>
    <col min="5885" max="5885" width="19" style="5" customWidth="1"/>
    <col min="5886" max="5886" width="18.28515625" style="5" customWidth="1"/>
    <col min="5887" max="5888" width="17.42578125" style="5" customWidth="1"/>
    <col min="5889" max="5889" width="4.28515625" style="5" customWidth="1"/>
    <col min="5890" max="5890" width="19.28515625" style="5" customWidth="1"/>
    <col min="5891" max="5891" width="22.85546875" style="5" customWidth="1"/>
    <col min="5892" max="5892" width="11.42578125" style="5"/>
    <col min="5893" max="5893" width="12.5703125" style="5" bestFit="1" customWidth="1"/>
    <col min="5894" max="6125" width="11.42578125" style="5"/>
    <col min="6126" max="6126" width="7.85546875" style="5" customWidth="1"/>
    <col min="6127" max="6127" width="15.5703125" style="5" customWidth="1"/>
    <col min="6128" max="6128" width="42.85546875" style="5" customWidth="1"/>
    <col min="6129" max="6129" width="26.140625" style="5" customWidth="1"/>
    <col min="6130" max="6130" width="14.140625" style="5" customWidth="1"/>
    <col min="6131" max="6131" width="10.7109375" style="5" customWidth="1"/>
    <col min="6132" max="6132" width="16.85546875" style="5" customWidth="1"/>
    <col min="6133" max="6133" width="10.7109375" style="5" customWidth="1"/>
    <col min="6134" max="6134" width="18.5703125" style="5" customWidth="1"/>
    <col min="6135" max="6135" width="18.7109375" style="5" customWidth="1"/>
    <col min="6136" max="6137" width="10.7109375" style="5" customWidth="1"/>
    <col min="6138" max="6138" width="22.140625" style="5" customWidth="1"/>
    <col min="6139" max="6140" width="10.7109375" style="5" customWidth="1"/>
    <col min="6141" max="6141" width="19" style="5" customWidth="1"/>
    <col min="6142" max="6142" width="18.28515625" style="5" customWidth="1"/>
    <col min="6143" max="6144" width="17.42578125" style="5" customWidth="1"/>
    <col min="6145" max="6145" width="4.28515625" style="5" customWidth="1"/>
    <col min="6146" max="6146" width="19.28515625" style="5" customWidth="1"/>
    <col min="6147" max="6147" width="22.85546875" style="5" customWidth="1"/>
    <col min="6148" max="6148" width="11.42578125" style="5"/>
    <col min="6149" max="6149" width="12.5703125" style="5" bestFit="1" customWidth="1"/>
    <col min="6150" max="6381" width="11.42578125" style="5"/>
    <col min="6382" max="6382" width="7.85546875" style="5" customWidth="1"/>
    <col min="6383" max="6383" width="15.5703125" style="5" customWidth="1"/>
    <col min="6384" max="6384" width="42.85546875" style="5" customWidth="1"/>
    <col min="6385" max="6385" width="26.140625" style="5" customWidth="1"/>
    <col min="6386" max="6386" width="14.140625" style="5" customWidth="1"/>
    <col min="6387" max="6387" width="10.7109375" style="5" customWidth="1"/>
    <col min="6388" max="6388" width="16.85546875" style="5" customWidth="1"/>
    <col min="6389" max="6389" width="10.7109375" style="5" customWidth="1"/>
    <col min="6390" max="6390" width="18.5703125" style="5" customWidth="1"/>
    <col min="6391" max="6391" width="18.7109375" style="5" customWidth="1"/>
    <col min="6392" max="6393" width="10.7109375" style="5" customWidth="1"/>
    <col min="6394" max="6394" width="22.140625" style="5" customWidth="1"/>
    <col min="6395" max="6396" width="10.7109375" style="5" customWidth="1"/>
    <col min="6397" max="6397" width="19" style="5" customWidth="1"/>
    <col min="6398" max="6398" width="18.28515625" style="5" customWidth="1"/>
    <col min="6399" max="6400" width="17.42578125" style="5" customWidth="1"/>
    <col min="6401" max="6401" width="4.28515625" style="5" customWidth="1"/>
    <col min="6402" max="6402" width="19.28515625" style="5" customWidth="1"/>
    <col min="6403" max="6403" width="22.85546875" style="5" customWidth="1"/>
    <col min="6404" max="6404" width="11.42578125" style="5"/>
    <col min="6405" max="6405" width="12.5703125" style="5" bestFit="1" customWidth="1"/>
    <col min="6406" max="6637" width="11.42578125" style="5"/>
    <col min="6638" max="6638" width="7.85546875" style="5" customWidth="1"/>
    <col min="6639" max="6639" width="15.5703125" style="5" customWidth="1"/>
    <col min="6640" max="6640" width="42.85546875" style="5" customWidth="1"/>
    <col min="6641" max="6641" width="26.140625" style="5" customWidth="1"/>
    <col min="6642" max="6642" width="14.140625" style="5" customWidth="1"/>
    <col min="6643" max="6643" width="10.7109375" style="5" customWidth="1"/>
    <col min="6644" max="6644" width="16.85546875" style="5" customWidth="1"/>
    <col min="6645" max="6645" width="10.7109375" style="5" customWidth="1"/>
    <col min="6646" max="6646" width="18.5703125" style="5" customWidth="1"/>
    <col min="6647" max="6647" width="18.7109375" style="5" customWidth="1"/>
    <col min="6648" max="6649" width="10.7109375" style="5" customWidth="1"/>
    <col min="6650" max="6650" width="22.140625" style="5" customWidth="1"/>
    <col min="6651" max="6652" width="10.7109375" style="5" customWidth="1"/>
    <col min="6653" max="6653" width="19" style="5" customWidth="1"/>
    <col min="6654" max="6654" width="18.28515625" style="5" customWidth="1"/>
    <col min="6655" max="6656" width="17.42578125" style="5" customWidth="1"/>
    <col min="6657" max="6657" width="4.28515625" style="5" customWidth="1"/>
    <col min="6658" max="6658" width="19.28515625" style="5" customWidth="1"/>
    <col min="6659" max="6659" width="22.85546875" style="5" customWidth="1"/>
    <col min="6660" max="6660" width="11.42578125" style="5"/>
    <col min="6661" max="6661" width="12.5703125" style="5" bestFit="1" customWidth="1"/>
    <col min="6662" max="6893" width="11.42578125" style="5"/>
    <col min="6894" max="6894" width="7.85546875" style="5" customWidth="1"/>
    <col min="6895" max="6895" width="15.5703125" style="5" customWidth="1"/>
    <col min="6896" max="6896" width="42.85546875" style="5" customWidth="1"/>
    <col min="6897" max="6897" width="26.140625" style="5" customWidth="1"/>
    <col min="6898" max="6898" width="14.140625" style="5" customWidth="1"/>
    <col min="6899" max="6899" width="10.7109375" style="5" customWidth="1"/>
    <col min="6900" max="6900" width="16.85546875" style="5" customWidth="1"/>
    <col min="6901" max="6901" width="10.7109375" style="5" customWidth="1"/>
    <col min="6902" max="6902" width="18.5703125" style="5" customWidth="1"/>
    <col min="6903" max="6903" width="18.7109375" style="5" customWidth="1"/>
    <col min="6904" max="6905" width="10.7109375" style="5" customWidth="1"/>
    <col min="6906" max="6906" width="22.140625" style="5" customWidth="1"/>
    <col min="6907" max="6908" width="10.7109375" style="5" customWidth="1"/>
    <col min="6909" max="6909" width="19" style="5" customWidth="1"/>
    <col min="6910" max="6910" width="18.28515625" style="5" customWidth="1"/>
    <col min="6911" max="6912" width="17.42578125" style="5" customWidth="1"/>
    <col min="6913" max="6913" width="4.28515625" style="5" customWidth="1"/>
    <col min="6914" max="6914" width="19.28515625" style="5" customWidth="1"/>
    <col min="6915" max="6915" width="22.85546875" style="5" customWidth="1"/>
    <col min="6916" max="6916" width="11.42578125" style="5"/>
    <col min="6917" max="6917" width="12.5703125" style="5" bestFit="1" customWidth="1"/>
    <col min="6918" max="7149" width="11.42578125" style="5"/>
    <col min="7150" max="7150" width="7.85546875" style="5" customWidth="1"/>
    <col min="7151" max="7151" width="15.5703125" style="5" customWidth="1"/>
    <col min="7152" max="7152" width="42.85546875" style="5" customWidth="1"/>
    <col min="7153" max="7153" width="26.140625" style="5" customWidth="1"/>
    <col min="7154" max="7154" width="14.140625" style="5" customWidth="1"/>
    <col min="7155" max="7155" width="10.7109375" style="5" customWidth="1"/>
    <col min="7156" max="7156" width="16.85546875" style="5" customWidth="1"/>
    <col min="7157" max="7157" width="10.7109375" style="5" customWidth="1"/>
    <col min="7158" max="7158" width="18.5703125" style="5" customWidth="1"/>
    <col min="7159" max="7159" width="18.7109375" style="5" customWidth="1"/>
    <col min="7160" max="7161" width="10.7109375" style="5" customWidth="1"/>
    <col min="7162" max="7162" width="22.140625" style="5" customWidth="1"/>
    <col min="7163" max="7164" width="10.7109375" style="5" customWidth="1"/>
    <col min="7165" max="7165" width="19" style="5" customWidth="1"/>
    <col min="7166" max="7166" width="18.28515625" style="5" customWidth="1"/>
    <col min="7167" max="7168" width="17.42578125" style="5" customWidth="1"/>
    <col min="7169" max="7169" width="4.28515625" style="5" customWidth="1"/>
    <col min="7170" max="7170" width="19.28515625" style="5" customWidth="1"/>
    <col min="7171" max="7171" width="22.85546875" style="5" customWidth="1"/>
    <col min="7172" max="7172" width="11.42578125" style="5"/>
    <col min="7173" max="7173" width="12.5703125" style="5" bestFit="1" customWidth="1"/>
    <col min="7174" max="7405" width="11.42578125" style="5"/>
    <col min="7406" max="7406" width="7.85546875" style="5" customWidth="1"/>
    <col min="7407" max="7407" width="15.5703125" style="5" customWidth="1"/>
    <col min="7408" max="7408" width="42.85546875" style="5" customWidth="1"/>
    <col min="7409" max="7409" width="26.140625" style="5" customWidth="1"/>
    <col min="7410" max="7410" width="14.140625" style="5" customWidth="1"/>
    <col min="7411" max="7411" width="10.7109375" style="5" customWidth="1"/>
    <col min="7412" max="7412" width="16.85546875" style="5" customWidth="1"/>
    <col min="7413" max="7413" width="10.7109375" style="5" customWidth="1"/>
    <col min="7414" max="7414" width="18.5703125" style="5" customWidth="1"/>
    <col min="7415" max="7415" width="18.7109375" style="5" customWidth="1"/>
    <col min="7416" max="7417" width="10.7109375" style="5" customWidth="1"/>
    <col min="7418" max="7418" width="22.140625" style="5" customWidth="1"/>
    <col min="7419" max="7420" width="10.7109375" style="5" customWidth="1"/>
    <col min="7421" max="7421" width="19" style="5" customWidth="1"/>
    <col min="7422" max="7422" width="18.28515625" style="5" customWidth="1"/>
    <col min="7423" max="7424" width="17.42578125" style="5" customWidth="1"/>
    <col min="7425" max="7425" width="4.28515625" style="5" customWidth="1"/>
    <col min="7426" max="7426" width="19.28515625" style="5" customWidth="1"/>
    <col min="7427" max="7427" width="22.85546875" style="5" customWidth="1"/>
    <col min="7428" max="7428" width="11.42578125" style="5"/>
    <col min="7429" max="7429" width="12.5703125" style="5" bestFit="1" customWidth="1"/>
    <col min="7430" max="7661" width="11.42578125" style="5"/>
    <col min="7662" max="7662" width="7.85546875" style="5" customWidth="1"/>
    <col min="7663" max="7663" width="15.5703125" style="5" customWidth="1"/>
    <col min="7664" max="7664" width="42.85546875" style="5" customWidth="1"/>
    <col min="7665" max="7665" width="26.140625" style="5" customWidth="1"/>
    <col min="7666" max="7666" width="14.140625" style="5" customWidth="1"/>
    <col min="7667" max="7667" width="10.7109375" style="5" customWidth="1"/>
    <col min="7668" max="7668" width="16.85546875" style="5" customWidth="1"/>
    <col min="7669" max="7669" width="10.7109375" style="5" customWidth="1"/>
    <col min="7670" max="7670" width="18.5703125" style="5" customWidth="1"/>
    <col min="7671" max="7671" width="18.7109375" style="5" customWidth="1"/>
    <col min="7672" max="7673" width="10.7109375" style="5" customWidth="1"/>
    <col min="7674" max="7674" width="22.140625" style="5" customWidth="1"/>
    <col min="7675" max="7676" width="10.7109375" style="5" customWidth="1"/>
    <col min="7677" max="7677" width="19" style="5" customWidth="1"/>
    <col min="7678" max="7678" width="18.28515625" style="5" customWidth="1"/>
    <col min="7679" max="7680" width="17.42578125" style="5" customWidth="1"/>
    <col min="7681" max="7681" width="4.28515625" style="5" customWidth="1"/>
    <col min="7682" max="7682" width="19.28515625" style="5" customWidth="1"/>
    <col min="7683" max="7683" width="22.85546875" style="5" customWidth="1"/>
    <col min="7684" max="7684" width="11.42578125" style="5"/>
    <col min="7685" max="7685" width="12.5703125" style="5" bestFit="1" customWidth="1"/>
    <col min="7686" max="7917" width="11.42578125" style="5"/>
    <col min="7918" max="7918" width="7.85546875" style="5" customWidth="1"/>
    <col min="7919" max="7919" width="15.5703125" style="5" customWidth="1"/>
    <col min="7920" max="7920" width="42.85546875" style="5" customWidth="1"/>
    <col min="7921" max="7921" width="26.140625" style="5" customWidth="1"/>
    <col min="7922" max="7922" width="14.140625" style="5" customWidth="1"/>
    <col min="7923" max="7923" width="10.7109375" style="5" customWidth="1"/>
    <col min="7924" max="7924" width="16.85546875" style="5" customWidth="1"/>
    <col min="7925" max="7925" width="10.7109375" style="5" customWidth="1"/>
    <col min="7926" max="7926" width="18.5703125" style="5" customWidth="1"/>
    <col min="7927" max="7927" width="18.7109375" style="5" customWidth="1"/>
    <col min="7928" max="7929" width="10.7109375" style="5" customWidth="1"/>
    <col min="7930" max="7930" width="22.140625" style="5" customWidth="1"/>
    <col min="7931" max="7932" width="10.7109375" style="5" customWidth="1"/>
    <col min="7933" max="7933" width="19" style="5" customWidth="1"/>
    <col min="7934" max="7934" width="18.28515625" style="5" customWidth="1"/>
    <col min="7935" max="7936" width="17.42578125" style="5" customWidth="1"/>
    <col min="7937" max="7937" width="4.28515625" style="5" customWidth="1"/>
    <col min="7938" max="7938" width="19.28515625" style="5" customWidth="1"/>
    <col min="7939" max="7939" width="22.85546875" style="5" customWidth="1"/>
    <col min="7940" max="7940" width="11.42578125" style="5"/>
    <col min="7941" max="7941" width="12.5703125" style="5" bestFit="1" customWidth="1"/>
    <col min="7942" max="8173" width="11.42578125" style="5"/>
    <col min="8174" max="8174" width="7.85546875" style="5" customWidth="1"/>
    <col min="8175" max="8175" width="15.5703125" style="5" customWidth="1"/>
    <col min="8176" max="8176" width="42.85546875" style="5" customWidth="1"/>
    <col min="8177" max="8177" width="26.140625" style="5" customWidth="1"/>
    <col min="8178" max="8178" width="14.140625" style="5" customWidth="1"/>
    <col min="8179" max="8179" width="10.7109375" style="5" customWidth="1"/>
    <col min="8180" max="8180" width="16.85546875" style="5" customWidth="1"/>
    <col min="8181" max="8181" width="10.7109375" style="5" customWidth="1"/>
    <col min="8182" max="8182" width="18.5703125" style="5" customWidth="1"/>
    <col min="8183" max="8183" width="18.7109375" style="5" customWidth="1"/>
    <col min="8184" max="8185" width="10.7109375" style="5" customWidth="1"/>
    <col min="8186" max="8186" width="22.140625" style="5" customWidth="1"/>
    <col min="8187" max="8188" width="10.7109375" style="5" customWidth="1"/>
    <col min="8189" max="8189" width="19" style="5" customWidth="1"/>
    <col min="8190" max="8190" width="18.28515625" style="5" customWidth="1"/>
    <col min="8191" max="8192" width="17.42578125" style="5" customWidth="1"/>
    <col min="8193" max="8193" width="4.28515625" style="5" customWidth="1"/>
    <col min="8194" max="8194" width="19.28515625" style="5" customWidth="1"/>
    <col min="8195" max="8195" width="22.85546875" style="5" customWidth="1"/>
    <col min="8196" max="8196" width="11.42578125" style="5"/>
    <col min="8197" max="8197" width="12.5703125" style="5" bestFit="1" customWidth="1"/>
    <col min="8198" max="8429" width="11.42578125" style="5"/>
    <col min="8430" max="8430" width="7.85546875" style="5" customWidth="1"/>
    <col min="8431" max="8431" width="15.5703125" style="5" customWidth="1"/>
    <col min="8432" max="8432" width="42.85546875" style="5" customWidth="1"/>
    <col min="8433" max="8433" width="26.140625" style="5" customWidth="1"/>
    <col min="8434" max="8434" width="14.140625" style="5" customWidth="1"/>
    <col min="8435" max="8435" width="10.7109375" style="5" customWidth="1"/>
    <col min="8436" max="8436" width="16.85546875" style="5" customWidth="1"/>
    <col min="8437" max="8437" width="10.7109375" style="5" customWidth="1"/>
    <col min="8438" max="8438" width="18.5703125" style="5" customWidth="1"/>
    <col min="8439" max="8439" width="18.7109375" style="5" customWidth="1"/>
    <col min="8440" max="8441" width="10.7109375" style="5" customWidth="1"/>
    <col min="8442" max="8442" width="22.140625" style="5" customWidth="1"/>
    <col min="8443" max="8444" width="10.7109375" style="5" customWidth="1"/>
    <col min="8445" max="8445" width="19" style="5" customWidth="1"/>
    <col min="8446" max="8446" width="18.28515625" style="5" customWidth="1"/>
    <col min="8447" max="8448" width="17.42578125" style="5" customWidth="1"/>
    <col min="8449" max="8449" width="4.28515625" style="5" customWidth="1"/>
    <col min="8450" max="8450" width="19.28515625" style="5" customWidth="1"/>
    <col min="8451" max="8451" width="22.85546875" style="5" customWidth="1"/>
    <col min="8452" max="8452" width="11.42578125" style="5"/>
    <col min="8453" max="8453" width="12.5703125" style="5" bestFit="1" customWidth="1"/>
    <col min="8454" max="8685" width="11.42578125" style="5"/>
    <col min="8686" max="8686" width="7.85546875" style="5" customWidth="1"/>
    <col min="8687" max="8687" width="15.5703125" style="5" customWidth="1"/>
    <col min="8688" max="8688" width="42.85546875" style="5" customWidth="1"/>
    <col min="8689" max="8689" width="26.140625" style="5" customWidth="1"/>
    <col min="8690" max="8690" width="14.140625" style="5" customWidth="1"/>
    <col min="8691" max="8691" width="10.7109375" style="5" customWidth="1"/>
    <col min="8692" max="8692" width="16.85546875" style="5" customWidth="1"/>
    <col min="8693" max="8693" width="10.7109375" style="5" customWidth="1"/>
    <col min="8694" max="8694" width="18.5703125" style="5" customWidth="1"/>
    <col min="8695" max="8695" width="18.7109375" style="5" customWidth="1"/>
    <col min="8696" max="8697" width="10.7109375" style="5" customWidth="1"/>
    <col min="8698" max="8698" width="22.140625" style="5" customWidth="1"/>
    <col min="8699" max="8700" width="10.7109375" style="5" customWidth="1"/>
    <col min="8701" max="8701" width="19" style="5" customWidth="1"/>
    <col min="8702" max="8702" width="18.28515625" style="5" customWidth="1"/>
    <col min="8703" max="8704" width="17.42578125" style="5" customWidth="1"/>
    <col min="8705" max="8705" width="4.28515625" style="5" customWidth="1"/>
    <col min="8706" max="8706" width="19.28515625" style="5" customWidth="1"/>
    <col min="8707" max="8707" width="22.85546875" style="5" customWidth="1"/>
    <col min="8708" max="8708" width="11.42578125" style="5"/>
    <col min="8709" max="8709" width="12.5703125" style="5" bestFit="1" customWidth="1"/>
    <col min="8710" max="8941" width="11.42578125" style="5"/>
    <col min="8942" max="8942" width="7.85546875" style="5" customWidth="1"/>
    <col min="8943" max="8943" width="15.5703125" style="5" customWidth="1"/>
    <col min="8944" max="8944" width="42.85546875" style="5" customWidth="1"/>
    <col min="8945" max="8945" width="26.140625" style="5" customWidth="1"/>
    <col min="8946" max="8946" width="14.140625" style="5" customWidth="1"/>
    <col min="8947" max="8947" width="10.7109375" style="5" customWidth="1"/>
    <col min="8948" max="8948" width="16.85546875" style="5" customWidth="1"/>
    <col min="8949" max="8949" width="10.7109375" style="5" customWidth="1"/>
    <col min="8950" max="8950" width="18.5703125" style="5" customWidth="1"/>
    <col min="8951" max="8951" width="18.7109375" style="5" customWidth="1"/>
    <col min="8952" max="8953" width="10.7109375" style="5" customWidth="1"/>
    <col min="8954" max="8954" width="22.140625" style="5" customWidth="1"/>
    <col min="8955" max="8956" width="10.7109375" style="5" customWidth="1"/>
    <col min="8957" max="8957" width="19" style="5" customWidth="1"/>
    <col min="8958" max="8958" width="18.28515625" style="5" customWidth="1"/>
    <col min="8959" max="8960" width="17.42578125" style="5" customWidth="1"/>
    <col min="8961" max="8961" width="4.28515625" style="5" customWidth="1"/>
    <col min="8962" max="8962" width="19.28515625" style="5" customWidth="1"/>
    <col min="8963" max="8963" width="22.85546875" style="5" customWidth="1"/>
    <col min="8964" max="8964" width="11.42578125" style="5"/>
    <col min="8965" max="8965" width="12.5703125" style="5" bestFit="1" customWidth="1"/>
    <col min="8966" max="9197" width="11.42578125" style="5"/>
    <col min="9198" max="9198" width="7.85546875" style="5" customWidth="1"/>
    <col min="9199" max="9199" width="15.5703125" style="5" customWidth="1"/>
    <col min="9200" max="9200" width="42.85546875" style="5" customWidth="1"/>
    <col min="9201" max="9201" width="26.140625" style="5" customWidth="1"/>
    <col min="9202" max="9202" width="14.140625" style="5" customWidth="1"/>
    <col min="9203" max="9203" width="10.7109375" style="5" customWidth="1"/>
    <col min="9204" max="9204" width="16.85546875" style="5" customWidth="1"/>
    <col min="9205" max="9205" width="10.7109375" style="5" customWidth="1"/>
    <col min="9206" max="9206" width="18.5703125" style="5" customWidth="1"/>
    <col min="9207" max="9207" width="18.7109375" style="5" customWidth="1"/>
    <col min="9208" max="9209" width="10.7109375" style="5" customWidth="1"/>
    <col min="9210" max="9210" width="22.140625" style="5" customWidth="1"/>
    <col min="9211" max="9212" width="10.7109375" style="5" customWidth="1"/>
    <col min="9213" max="9213" width="19" style="5" customWidth="1"/>
    <col min="9214" max="9214" width="18.28515625" style="5" customWidth="1"/>
    <col min="9215" max="9216" width="17.42578125" style="5" customWidth="1"/>
    <col min="9217" max="9217" width="4.28515625" style="5" customWidth="1"/>
    <col min="9218" max="9218" width="19.28515625" style="5" customWidth="1"/>
    <col min="9219" max="9219" width="22.85546875" style="5" customWidth="1"/>
    <col min="9220" max="9220" width="11.42578125" style="5"/>
    <col min="9221" max="9221" width="12.5703125" style="5" bestFit="1" customWidth="1"/>
    <col min="9222" max="9453" width="11.42578125" style="5"/>
    <col min="9454" max="9454" width="7.85546875" style="5" customWidth="1"/>
    <col min="9455" max="9455" width="15.5703125" style="5" customWidth="1"/>
    <col min="9456" max="9456" width="42.85546875" style="5" customWidth="1"/>
    <col min="9457" max="9457" width="26.140625" style="5" customWidth="1"/>
    <col min="9458" max="9458" width="14.140625" style="5" customWidth="1"/>
    <col min="9459" max="9459" width="10.7109375" style="5" customWidth="1"/>
    <col min="9460" max="9460" width="16.85546875" style="5" customWidth="1"/>
    <col min="9461" max="9461" width="10.7109375" style="5" customWidth="1"/>
    <col min="9462" max="9462" width="18.5703125" style="5" customWidth="1"/>
    <col min="9463" max="9463" width="18.7109375" style="5" customWidth="1"/>
    <col min="9464" max="9465" width="10.7109375" style="5" customWidth="1"/>
    <col min="9466" max="9466" width="22.140625" style="5" customWidth="1"/>
    <col min="9467" max="9468" width="10.7109375" style="5" customWidth="1"/>
    <col min="9469" max="9469" width="19" style="5" customWidth="1"/>
    <col min="9470" max="9470" width="18.28515625" style="5" customWidth="1"/>
    <col min="9471" max="9472" width="17.42578125" style="5" customWidth="1"/>
    <col min="9473" max="9473" width="4.28515625" style="5" customWidth="1"/>
    <col min="9474" max="9474" width="19.28515625" style="5" customWidth="1"/>
    <col min="9475" max="9475" width="22.85546875" style="5" customWidth="1"/>
    <col min="9476" max="9476" width="11.42578125" style="5"/>
    <col min="9477" max="9477" width="12.5703125" style="5" bestFit="1" customWidth="1"/>
    <col min="9478" max="9709" width="11.42578125" style="5"/>
    <col min="9710" max="9710" width="7.85546875" style="5" customWidth="1"/>
    <col min="9711" max="9711" width="15.5703125" style="5" customWidth="1"/>
    <col min="9712" max="9712" width="42.85546875" style="5" customWidth="1"/>
    <col min="9713" max="9713" width="26.140625" style="5" customWidth="1"/>
    <col min="9714" max="9714" width="14.140625" style="5" customWidth="1"/>
    <col min="9715" max="9715" width="10.7109375" style="5" customWidth="1"/>
    <col min="9716" max="9716" width="16.85546875" style="5" customWidth="1"/>
    <col min="9717" max="9717" width="10.7109375" style="5" customWidth="1"/>
    <col min="9718" max="9718" width="18.5703125" style="5" customWidth="1"/>
    <col min="9719" max="9719" width="18.7109375" style="5" customWidth="1"/>
    <col min="9720" max="9721" width="10.7109375" style="5" customWidth="1"/>
    <col min="9722" max="9722" width="22.140625" style="5" customWidth="1"/>
    <col min="9723" max="9724" width="10.7109375" style="5" customWidth="1"/>
    <col min="9725" max="9725" width="19" style="5" customWidth="1"/>
    <col min="9726" max="9726" width="18.28515625" style="5" customWidth="1"/>
    <col min="9727" max="9728" width="17.42578125" style="5" customWidth="1"/>
    <col min="9729" max="9729" width="4.28515625" style="5" customWidth="1"/>
    <col min="9730" max="9730" width="19.28515625" style="5" customWidth="1"/>
    <col min="9731" max="9731" width="22.85546875" style="5" customWidth="1"/>
    <col min="9732" max="9732" width="11.42578125" style="5"/>
    <col min="9733" max="9733" width="12.5703125" style="5" bestFit="1" customWidth="1"/>
    <col min="9734" max="9965" width="11.42578125" style="5"/>
    <col min="9966" max="9966" width="7.85546875" style="5" customWidth="1"/>
    <col min="9967" max="9967" width="15.5703125" style="5" customWidth="1"/>
    <col min="9968" max="9968" width="42.85546875" style="5" customWidth="1"/>
    <col min="9969" max="9969" width="26.140625" style="5" customWidth="1"/>
    <col min="9970" max="9970" width="14.140625" style="5" customWidth="1"/>
    <col min="9971" max="9971" width="10.7109375" style="5" customWidth="1"/>
    <col min="9972" max="9972" width="16.85546875" style="5" customWidth="1"/>
    <col min="9973" max="9973" width="10.7109375" style="5" customWidth="1"/>
    <col min="9974" max="9974" width="18.5703125" style="5" customWidth="1"/>
    <col min="9975" max="9975" width="18.7109375" style="5" customWidth="1"/>
    <col min="9976" max="9977" width="10.7109375" style="5" customWidth="1"/>
    <col min="9978" max="9978" width="22.140625" style="5" customWidth="1"/>
    <col min="9979" max="9980" width="10.7109375" style="5" customWidth="1"/>
    <col min="9981" max="9981" width="19" style="5" customWidth="1"/>
    <col min="9982" max="9982" width="18.28515625" style="5" customWidth="1"/>
    <col min="9983" max="9984" width="17.42578125" style="5" customWidth="1"/>
    <col min="9985" max="9985" width="4.28515625" style="5" customWidth="1"/>
    <col min="9986" max="9986" width="19.28515625" style="5" customWidth="1"/>
    <col min="9987" max="9987" width="22.85546875" style="5" customWidth="1"/>
    <col min="9988" max="9988" width="11.42578125" style="5"/>
    <col min="9989" max="9989" width="12.5703125" style="5" bestFit="1" customWidth="1"/>
    <col min="9990" max="10221" width="11.42578125" style="5"/>
    <col min="10222" max="10222" width="7.85546875" style="5" customWidth="1"/>
    <col min="10223" max="10223" width="15.5703125" style="5" customWidth="1"/>
    <col min="10224" max="10224" width="42.85546875" style="5" customWidth="1"/>
    <col min="10225" max="10225" width="26.140625" style="5" customWidth="1"/>
    <col min="10226" max="10226" width="14.140625" style="5" customWidth="1"/>
    <col min="10227" max="10227" width="10.7109375" style="5" customWidth="1"/>
    <col min="10228" max="10228" width="16.85546875" style="5" customWidth="1"/>
    <col min="10229" max="10229" width="10.7109375" style="5" customWidth="1"/>
    <col min="10230" max="10230" width="18.5703125" style="5" customWidth="1"/>
    <col min="10231" max="10231" width="18.7109375" style="5" customWidth="1"/>
    <col min="10232" max="10233" width="10.7109375" style="5" customWidth="1"/>
    <col min="10234" max="10234" width="22.140625" style="5" customWidth="1"/>
    <col min="10235" max="10236" width="10.7109375" style="5" customWidth="1"/>
    <col min="10237" max="10237" width="19" style="5" customWidth="1"/>
    <col min="10238" max="10238" width="18.28515625" style="5" customWidth="1"/>
    <col min="10239" max="10240" width="17.42578125" style="5" customWidth="1"/>
    <col min="10241" max="10241" width="4.28515625" style="5" customWidth="1"/>
    <col min="10242" max="10242" width="19.28515625" style="5" customWidth="1"/>
    <col min="10243" max="10243" width="22.85546875" style="5" customWidth="1"/>
    <col min="10244" max="10244" width="11.42578125" style="5"/>
    <col min="10245" max="10245" width="12.5703125" style="5" bestFit="1" customWidth="1"/>
    <col min="10246" max="10477" width="11.42578125" style="5"/>
    <col min="10478" max="10478" width="7.85546875" style="5" customWidth="1"/>
    <col min="10479" max="10479" width="15.5703125" style="5" customWidth="1"/>
    <col min="10480" max="10480" width="42.85546875" style="5" customWidth="1"/>
    <col min="10481" max="10481" width="26.140625" style="5" customWidth="1"/>
    <col min="10482" max="10482" width="14.140625" style="5" customWidth="1"/>
    <col min="10483" max="10483" width="10.7109375" style="5" customWidth="1"/>
    <col min="10484" max="10484" width="16.85546875" style="5" customWidth="1"/>
    <col min="10485" max="10485" width="10.7109375" style="5" customWidth="1"/>
    <col min="10486" max="10486" width="18.5703125" style="5" customWidth="1"/>
    <col min="10487" max="10487" width="18.7109375" style="5" customWidth="1"/>
    <col min="10488" max="10489" width="10.7109375" style="5" customWidth="1"/>
    <col min="10490" max="10490" width="22.140625" style="5" customWidth="1"/>
    <col min="10491" max="10492" width="10.7109375" style="5" customWidth="1"/>
    <col min="10493" max="10493" width="19" style="5" customWidth="1"/>
    <col min="10494" max="10494" width="18.28515625" style="5" customWidth="1"/>
    <col min="10495" max="10496" width="17.42578125" style="5" customWidth="1"/>
    <col min="10497" max="10497" width="4.28515625" style="5" customWidth="1"/>
    <col min="10498" max="10498" width="19.28515625" style="5" customWidth="1"/>
    <col min="10499" max="10499" width="22.85546875" style="5" customWidth="1"/>
    <col min="10500" max="10500" width="11.42578125" style="5"/>
    <col min="10501" max="10501" width="12.5703125" style="5" bestFit="1" customWidth="1"/>
    <col min="10502" max="10733" width="11.42578125" style="5"/>
    <col min="10734" max="10734" width="7.85546875" style="5" customWidth="1"/>
    <col min="10735" max="10735" width="15.5703125" style="5" customWidth="1"/>
    <col min="10736" max="10736" width="42.85546875" style="5" customWidth="1"/>
    <col min="10737" max="10737" width="26.140625" style="5" customWidth="1"/>
    <col min="10738" max="10738" width="14.140625" style="5" customWidth="1"/>
    <col min="10739" max="10739" width="10.7109375" style="5" customWidth="1"/>
    <col min="10740" max="10740" width="16.85546875" style="5" customWidth="1"/>
    <col min="10741" max="10741" width="10.7109375" style="5" customWidth="1"/>
    <col min="10742" max="10742" width="18.5703125" style="5" customWidth="1"/>
    <col min="10743" max="10743" width="18.7109375" style="5" customWidth="1"/>
    <col min="10744" max="10745" width="10.7109375" style="5" customWidth="1"/>
    <col min="10746" max="10746" width="22.140625" style="5" customWidth="1"/>
    <col min="10747" max="10748" width="10.7109375" style="5" customWidth="1"/>
    <col min="10749" max="10749" width="19" style="5" customWidth="1"/>
    <col min="10750" max="10750" width="18.28515625" style="5" customWidth="1"/>
    <col min="10751" max="10752" width="17.42578125" style="5" customWidth="1"/>
    <col min="10753" max="10753" width="4.28515625" style="5" customWidth="1"/>
    <col min="10754" max="10754" width="19.28515625" style="5" customWidth="1"/>
    <col min="10755" max="10755" width="22.85546875" style="5" customWidth="1"/>
    <col min="10756" max="10756" width="11.42578125" style="5"/>
    <col min="10757" max="10757" width="12.5703125" style="5" bestFit="1" customWidth="1"/>
    <col min="10758" max="10989" width="11.42578125" style="5"/>
    <col min="10990" max="10990" width="7.85546875" style="5" customWidth="1"/>
    <col min="10991" max="10991" width="15.5703125" style="5" customWidth="1"/>
    <col min="10992" max="10992" width="42.85546875" style="5" customWidth="1"/>
    <col min="10993" max="10993" width="26.140625" style="5" customWidth="1"/>
    <col min="10994" max="10994" width="14.140625" style="5" customWidth="1"/>
    <col min="10995" max="10995" width="10.7109375" style="5" customWidth="1"/>
    <col min="10996" max="10996" width="16.85546875" style="5" customWidth="1"/>
    <col min="10997" max="10997" width="10.7109375" style="5" customWidth="1"/>
    <col min="10998" max="10998" width="18.5703125" style="5" customWidth="1"/>
    <col min="10999" max="10999" width="18.7109375" style="5" customWidth="1"/>
    <col min="11000" max="11001" width="10.7109375" style="5" customWidth="1"/>
    <col min="11002" max="11002" width="22.140625" style="5" customWidth="1"/>
    <col min="11003" max="11004" width="10.7109375" style="5" customWidth="1"/>
    <col min="11005" max="11005" width="19" style="5" customWidth="1"/>
    <col min="11006" max="11006" width="18.28515625" style="5" customWidth="1"/>
    <col min="11007" max="11008" width="17.42578125" style="5" customWidth="1"/>
    <col min="11009" max="11009" width="4.28515625" style="5" customWidth="1"/>
    <col min="11010" max="11010" width="19.28515625" style="5" customWidth="1"/>
    <col min="11011" max="11011" width="22.85546875" style="5" customWidth="1"/>
    <col min="11012" max="11012" width="11.42578125" style="5"/>
    <col min="11013" max="11013" width="12.5703125" style="5" bestFit="1" customWidth="1"/>
    <col min="11014" max="11245" width="11.42578125" style="5"/>
    <col min="11246" max="11246" width="7.85546875" style="5" customWidth="1"/>
    <col min="11247" max="11247" width="15.5703125" style="5" customWidth="1"/>
    <col min="11248" max="11248" width="42.85546875" style="5" customWidth="1"/>
    <col min="11249" max="11249" width="26.140625" style="5" customWidth="1"/>
    <col min="11250" max="11250" width="14.140625" style="5" customWidth="1"/>
    <col min="11251" max="11251" width="10.7109375" style="5" customWidth="1"/>
    <col min="11252" max="11252" width="16.85546875" style="5" customWidth="1"/>
    <col min="11253" max="11253" width="10.7109375" style="5" customWidth="1"/>
    <col min="11254" max="11254" width="18.5703125" style="5" customWidth="1"/>
    <col min="11255" max="11255" width="18.7109375" style="5" customWidth="1"/>
    <col min="11256" max="11257" width="10.7109375" style="5" customWidth="1"/>
    <col min="11258" max="11258" width="22.140625" style="5" customWidth="1"/>
    <col min="11259" max="11260" width="10.7109375" style="5" customWidth="1"/>
    <col min="11261" max="11261" width="19" style="5" customWidth="1"/>
    <col min="11262" max="11262" width="18.28515625" style="5" customWidth="1"/>
    <col min="11263" max="11264" width="17.42578125" style="5" customWidth="1"/>
    <col min="11265" max="11265" width="4.28515625" style="5" customWidth="1"/>
    <col min="11266" max="11266" width="19.28515625" style="5" customWidth="1"/>
    <col min="11267" max="11267" width="22.85546875" style="5" customWidth="1"/>
    <col min="11268" max="11268" width="11.42578125" style="5"/>
    <col min="11269" max="11269" width="12.5703125" style="5" bestFit="1" customWidth="1"/>
    <col min="11270" max="11501" width="11.42578125" style="5"/>
    <col min="11502" max="11502" width="7.85546875" style="5" customWidth="1"/>
    <col min="11503" max="11503" width="15.5703125" style="5" customWidth="1"/>
    <col min="11504" max="11504" width="42.85546875" style="5" customWidth="1"/>
    <col min="11505" max="11505" width="26.140625" style="5" customWidth="1"/>
    <col min="11506" max="11506" width="14.140625" style="5" customWidth="1"/>
    <col min="11507" max="11507" width="10.7109375" style="5" customWidth="1"/>
    <col min="11508" max="11508" width="16.85546875" style="5" customWidth="1"/>
    <col min="11509" max="11509" width="10.7109375" style="5" customWidth="1"/>
    <col min="11510" max="11510" width="18.5703125" style="5" customWidth="1"/>
    <col min="11511" max="11511" width="18.7109375" style="5" customWidth="1"/>
    <col min="11512" max="11513" width="10.7109375" style="5" customWidth="1"/>
    <col min="11514" max="11514" width="22.140625" style="5" customWidth="1"/>
    <col min="11515" max="11516" width="10.7109375" style="5" customWidth="1"/>
    <col min="11517" max="11517" width="19" style="5" customWidth="1"/>
    <col min="11518" max="11518" width="18.28515625" style="5" customWidth="1"/>
    <col min="11519" max="11520" width="17.42578125" style="5" customWidth="1"/>
    <col min="11521" max="11521" width="4.28515625" style="5" customWidth="1"/>
    <col min="11522" max="11522" width="19.28515625" style="5" customWidth="1"/>
    <col min="11523" max="11523" width="22.85546875" style="5" customWidth="1"/>
    <col min="11524" max="11524" width="11.42578125" style="5"/>
    <col min="11525" max="11525" width="12.5703125" style="5" bestFit="1" customWidth="1"/>
    <col min="11526" max="11757" width="11.42578125" style="5"/>
    <col min="11758" max="11758" width="7.85546875" style="5" customWidth="1"/>
    <col min="11759" max="11759" width="15.5703125" style="5" customWidth="1"/>
    <col min="11760" max="11760" width="42.85546875" style="5" customWidth="1"/>
    <col min="11761" max="11761" width="26.140625" style="5" customWidth="1"/>
    <col min="11762" max="11762" width="14.140625" style="5" customWidth="1"/>
    <col min="11763" max="11763" width="10.7109375" style="5" customWidth="1"/>
    <col min="11764" max="11764" width="16.85546875" style="5" customWidth="1"/>
    <col min="11765" max="11765" width="10.7109375" style="5" customWidth="1"/>
    <col min="11766" max="11766" width="18.5703125" style="5" customWidth="1"/>
    <col min="11767" max="11767" width="18.7109375" style="5" customWidth="1"/>
    <col min="11768" max="11769" width="10.7109375" style="5" customWidth="1"/>
    <col min="11770" max="11770" width="22.140625" style="5" customWidth="1"/>
    <col min="11771" max="11772" width="10.7109375" style="5" customWidth="1"/>
    <col min="11773" max="11773" width="19" style="5" customWidth="1"/>
    <col min="11774" max="11774" width="18.28515625" style="5" customWidth="1"/>
    <col min="11775" max="11776" width="17.42578125" style="5" customWidth="1"/>
    <col min="11777" max="11777" width="4.28515625" style="5" customWidth="1"/>
    <col min="11778" max="11778" width="19.28515625" style="5" customWidth="1"/>
    <col min="11779" max="11779" width="22.85546875" style="5" customWidth="1"/>
    <col min="11780" max="11780" width="11.42578125" style="5"/>
    <col min="11781" max="11781" width="12.5703125" style="5" bestFit="1" customWidth="1"/>
    <col min="11782" max="12013" width="11.42578125" style="5"/>
    <col min="12014" max="12014" width="7.85546875" style="5" customWidth="1"/>
    <col min="12015" max="12015" width="15.5703125" style="5" customWidth="1"/>
    <col min="12016" max="12016" width="42.85546875" style="5" customWidth="1"/>
    <col min="12017" max="12017" width="26.140625" style="5" customWidth="1"/>
    <col min="12018" max="12018" width="14.140625" style="5" customWidth="1"/>
    <col min="12019" max="12019" width="10.7109375" style="5" customWidth="1"/>
    <col min="12020" max="12020" width="16.85546875" style="5" customWidth="1"/>
    <col min="12021" max="12021" width="10.7109375" style="5" customWidth="1"/>
    <col min="12022" max="12022" width="18.5703125" style="5" customWidth="1"/>
    <col min="12023" max="12023" width="18.7109375" style="5" customWidth="1"/>
    <col min="12024" max="12025" width="10.7109375" style="5" customWidth="1"/>
    <col min="12026" max="12026" width="22.140625" style="5" customWidth="1"/>
    <col min="12027" max="12028" width="10.7109375" style="5" customWidth="1"/>
    <col min="12029" max="12029" width="19" style="5" customWidth="1"/>
    <col min="12030" max="12030" width="18.28515625" style="5" customWidth="1"/>
    <col min="12031" max="12032" width="17.42578125" style="5" customWidth="1"/>
    <col min="12033" max="12033" width="4.28515625" style="5" customWidth="1"/>
    <col min="12034" max="12034" width="19.28515625" style="5" customWidth="1"/>
    <col min="12035" max="12035" width="22.85546875" style="5" customWidth="1"/>
    <col min="12036" max="12036" width="11.42578125" style="5"/>
    <col min="12037" max="12037" width="12.5703125" style="5" bestFit="1" customWidth="1"/>
    <col min="12038" max="12269" width="11.42578125" style="5"/>
    <col min="12270" max="12270" width="7.85546875" style="5" customWidth="1"/>
    <col min="12271" max="12271" width="15.5703125" style="5" customWidth="1"/>
    <col min="12272" max="12272" width="42.85546875" style="5" customWidth="1"/>
    <col min="12273" max="12273" width="26.140625" style="5" customWidth="1"/>
    <col min="12274" max="12274" width="14.140625" style="5" customWidth="1"/>
    <col min="12275" max="12275" width="10.7109375" style="5" customWidth="1"/>
    <col min="12276" max="12276" width="16.85546875" style="5" customWidth="1"/>
    <col min="12277" max="12277" width="10.7109375" style="5" customWidth="1"/>
    <col min="12278" max="12278" width="18.5703125" style="5" customWidth="1"/>
    <col min="12279" max="12279" width="18.7109375" style="5" customWidth="1"/>
    <col min="12280" max="12281" width="10.7109375" style="5" customWidth="1"/>
    <col min="12282" max="12282" width="22.140625" style="5" customWidth="1"/>
    <col min="12283" max="12284" width="10.7109375" style="5" customWidth="1"/>
    <col min="12285" max="12285" width="19" style="5" customWidth="1"/>
    <col min="12286" max="12286" width="18.28515625" style="5" customWidth="1"/>
    <col min="12287" max="12288" width="17.42578125" style="5" customWidth="1"/>
    <col min="12289" max="12289" width="4.28515625" style="5" customWidth="1"/>
    <col min="12290" max="12290" width="19.28515625" style="5" customWidth="1"/>
    <col min="12291" max="12291" width="22.85546875" style="5" customWidth="1"/>
    <col min="12292" max="12292" width="11.42578125" style="5"/>
    <col min="12293" max="12293" width="12.5703125" style="5" bestFit="1" customWidth="1"/>
    <col min="12294" max="12525" width="11.42578125" style="5"/>
    <col min="12526" max="12526" width="7.85546875" style="5" customWidth="1"/>
    <col min="12527" max="12527" width="15.5703125" style="5" customWidth="1"/>
    <col min="12528" max="12528" width="42.85546875" style="5" customWidth="1"/>
    <col min="12529" max="12529" width="26.140625" style="5" customWidth="1"/>
    <col min="12530" max="12530" width="14.140625" style="5" customWidth="1"/>
    <col min="12531" max="12531" width="10.7109375" style="5" customWidth="1"/>
    <col min="12532" max="12532" width="16.85546875" style="5" customWidth="1"/>
    <col min="12533" max="12533" width="10.7109375" style="5" customWidth="1"/>
    <col min="12534" max="12534" width="18.5703125" style="5" customWidth="1"/>
    <col min="12535" max="12535" width="18.7109375" style="5" customWidth="1"/>
    <col min="12536" max="12537" width="10.7109375" style="5" customWidth="1"/>
    <col min="12538" max="12538" width="22.140625" style="5" customWidth="1"/>
    <col min="12539" max="12540" width="10.7109375" style="5" customWidth="1"/>
    <col min="12541" max="12541" width="19" style="5" customWidth="1"/>
    <col min="12542" max="12542" width="18.28515625" style="5" customWidth="1"/>
    <col min="12543" max="12544" width="17.42578125" style="5" customWidth="1"/>
    <col min="12545" max="12545" width="4.28515625" style="5" customWidth="1"/>
    <col min="12546" max="12546" width="19.28515625" style="5" customWidth="1"/>
    <col min="12547" max="12547" width="22.85546875" style="5" customWidth="1"/>
    <col min="12548" max="12548" width="11.42578125" style="5"/>
    <col min="12549" max="12549" width="12.5703125" style="5" bestFit="1" customWidth="1"/>
    <col min="12550" max="12781" width="11.42578125" style="5"/>
    <col min="12782" max="12782" width="7.85546875" style="5" customWidth="1"/>
    <col min="12783" max="12783" width="15.5703125" style="5" customWidth="1"/>
    <col min="12784" max="12784" width="42.85546875" style="5" customWidth="1"/>
    <col min="12785" max="12785" width="26.140625" style="5" customWidth="1"/>
    <col min="12786" max="12786" width="14.140625" style="5" customWidth="1"/>
    <col min="12787" max="12787" width="10.7109375" style="5" customWidth="1"/>
    <col min="12788" max="12788" width="16.85546875" style="5" customWidth="1"/>
    <col min="12789" max="12789" width="10.7109375" style="5" customWidth="1"/>
    <col min="12790" max="12790" width="18.5703125" style="5" customWidth="1"/>
    <col min="12791" max="12791" width="18.7109375" style="5" customWidth="1"/>
    <col min="12792" max="12793" width="10.7109375" style="5" customWidth="1"/>
    <col min="12794" max="12794" width="22.140625" style="5" customWidth="1"/>
    <col min="12795" max="12796" width="10.7109375" style="5" customWidth="1"/>
    <col min="12797" max="12797" width="19" style="5" customWidth="1"/>
    <col min="12798" max="12798" width="18.28515625" style="5" customWidth="1"/>
    <col min="12799" max="12800" width="17.42578125" style="5" customWidth="1"/>
    <col min="12801" max="12801" width="4.28515625" style="5" customWidth="1"/>
    <col min="12802" max="12802" width="19.28515625" style="5" customWidth="1"/>
    <col min="12803" max="12803" width="22.85546875" style="5" customWidth="1"/>
    <col min="12804" max="12804" width="11.42578125" style="5"/>
    <col min="12805" max="12805" width="12.5703125" style="5" bestFit="1" customWidth="1"/>
    <col min="12806" max="13037" width="11.42578125" style="5"/>
    <col min="13038" max="13038" width="7.85546875" style="5" customWidth="1"/>
    <col min="13039" max="13039" width="15.5703125" style="5" customWidth="1"/>
    <col min="13040" max="13040" width="42.85546875" style="5" customWidth="1"/>
    <col min="13041" max="13041" width="26.140625" style="5" customWidth="1"/>
    <col min="13042" max="13042" width="14.140625" style="5" customWidth="1"/>
    <col min="13043" max="13043" width="10.7109375" style="5" customWidth="1"/>
    <col min="13044" max="13044" width="16.85546875" style="5" customWidth="1"/>
    <col min="13045" max="13045" width="10.7109375" style="5" customWidth="1"/>
    <col min="13046" max="13046" width="18.5703125" style="5" customWidth="1"/>
    <col min="13047" max="13047" width="18.7109375" style="5" customWidth="1"/>
    <col min="13048" max="13049" width="10.7109375" style="5" customWidth="1"/>
    <col min="13050" max="13050" width="22.140625" style="5" customWidth="1"/>
    <col min="13051" max="13052" width="10.7109375" style="5" customWidth="1"/>
    <col min="13053" max="13053" width="19" style="5" customWidth="1"/>
    <col min="13054" max="13054" width="18.28515625" style="5" customWidth="1"/>
    <col min="13055" max="13056" width="17.42578125" style="5" customWidth="1"/>
    <col min="13057" max="13057" width="4.28515625" style="5" customWidth="1"/>
    <col min="13058" max="13058" width="19.28515625" style="5" customWidth="1"/>
    <col min="13059" max="13059" width="22.85546875" style="5" customWidth="1"/>
    <col min="13060" max="13060" width="11.42578125" style="5"/>
    <col min="13061" max="13061" width="12.5703125" style="5" bestFit="1" customWidth="1"/>
    <col min="13062" max="13293" width="11.42578125" style="5"/>
    <col min="13294" max="13294" width="7.85546875" style="5" customWidth="1"/>
    <col min="13295" max="13295" width="15.5703125" style="5" customWidth="1"/>
    <col min="13296" max="13296" width="42.85546875" style="5" customWidth="1"/>
    <col min="13297" max="13297" width="26.140625" style="5" customWidth="1"/>
    <col min="13298" max="13298" width="14.140625" style="5" customWidth="1"/>
    <col min="13299" max="13299" width="10.7109375" style="5" customWidth="1"/>
    <col min="13300" max="13300" width="16.85546875" style="5" customWidth="1"/>
    <col min="13301" max="13301" width="10.7109375" style="5" customWidth="1"/>
    <col min="13302" max="13302" width="18.5703125" style="5" customWidth="1"/>
    <col min="13303" max="13303" width="18.7109375" style="5" customWidth="1"/>
    <col min="13304" max="13305" width="10.7109375" style="5" customWidth="1"/>
    <col min="13306" max="13306" width="22.140625" style="5" customWidth="1"/>
    <col min="13307" max="13308" width="10.7109375" style="5" customWidth="1"/>
    <col min="13309" max="13309" width="19" style="5" customWidth="1"/>
    <col min="13310" max="13310" width="18.28515625" style="5" customWidth="1"/>
    <col min="13311" max="13312" width="17.42578125" style="5" customWidth="1"/>
    <col min="13313" max="13313" width="4.28515625" style="5" customWidth="1"/>
    <col min="13314" max="13314" width="19.28515625" style="5" customWidth="1"/>
    <col min="13315" max="13315" width="22.85546875" style="5" customWidth="1"/>
    <col min="13316" max="13316" width="11.42578125" style="5"/>
    <col min="13317" max="13317" width="12.5703125" style="5" bestFit="1" customWidth="1"/>
    <col min="13318" max="13549" width="11.42578125" style="5"/>
    <col min="13550" max="13550" width="7.85546875" style="5" customWidth="1"/>
    <col min="13551" max="13551" width="15.5703125" style="5" customWidth="1"/>
    <col min="13552" max="13552" width="42.85546875" style="5" customWidth="1"/>
    <col min="13553" max="13553" width="26.140625" style="5" customWidth="1"/>
    <col min="13554" max="13554" width="14.140625" style="5" customWidth="1"/>
    <col min="13555" max="13555" width="10.7109375" style="5" customWidth="1"/>
    <col min="13556" max="13556" width="16.85546875" style="5" customWidth="1"/>
    <col min="13557" max="13557" width="10.7109375" style="5" customWidth="1"/>
    <col min="13558" max="13558" width="18.5703125" style="5" customWidth="1"/>
    <col min="13559" max="13559" width="18.7109375" style="5" customWidth="1"/>
    <col min="13560" max="13561" width="10.7109375" style="5" customWidth="1"/>
    <col min="13562" max="13562" width="22.140625" style="5" customWidth="1"/>
    <col min="13563" max="13564" width="10.7109375" style="5" customWidth="1"/>
    <col min="13565" max="13565" width="19" style="5" customWidth="1"/>
    <col min="13566" max="13566" width="18.28515625" style="5" customWidth="1"/>
    <col min="13567" max="13568" width="17.42578125" style="5" customWidth="1"/>
    <col min="13569" max="13569" width="4.28515625" style="5" customWidth="1"/>
    <col min="13570" max="13570" width="19.28515625" style="5" customWidth="1"/>
    <col min="13571" max="13571" width="22.85546875" style="5" customWidth="1"/>
    <col min="13572" max="13572" width="11.42578125" style="5"/>
    <col min="13573" max="13573" width="12.5703125" style="5" bestFit="1" customWidth="1"/>
    <col min="13574" max="13805" width="11.42578125" style="5"/>
    <col min="13806" max="13806" width="7.85546875" style="5" customWidth="1"/>
    <col min="13807" max="13807" width="15.5703125" style="5" customWidth="1"/>
    <col min="13808" max="13808" width="42.85546875" style="5" customWidth="1"/>
    <col min="13809" max="13809" width="26.140625" style="5" customWidth="1"/>
    <col min="13810" max="13810" width="14.140625" style="5" customWidth="1"/>
    <col min="13811" max="13811" width="10.7109375" style="5" customWidth="1"/>
    <col min="13812" max="13812" width="16.85546875" style="5" customWidth="1"/>
    <col min="13813" max="13813" width="10.7109375" style="5" customWidth="1"/>
    <col min="13814" max="13814" width="18.5703125" style="5" customWidth="1"/>
    <col min="13815" max="13815" width="18.7109375" style="5" customWidth="1"/>
    <col min="13816" max="13817" width="10.7109375" style="5" customWidth="1"/>
    <col min="13818" max="13818" width="22.140625" style="5" customWidth="1"/>
    <col min="13819" max="13820" width="10.7109375" style="5" customWidth="1"/>
    <col min="13821" max="13821" width="19" style="5" customWidth="1"/>
    <col min="13822" max="13822" width="18.28515625" style="5" customWidth="1"/>
    <col min="13823" max="13824" width="17.42578125" style="5" customWidth="1"/>
    <col min="13825" max="13825" width="4.28515625" style="5" customWidth="1"/>
    <col min="13826" max="13826" width="19.28515625" style="5" customWidth="1"/>
    <col min="13827" max="13827" width="22.85546875" style="5" customWidth="1"/>
    <col min="13828" max="13828" width="11.42578125" style="5"/>
    <col min="13829" max="13829" width="12.5703125" style="5" bestFit="1" customWidth="1"/>
    <col min="13830" max="14061" width="11.42578125" style="5"/>
    <col min="14062" max="14062" width="7.85546875" style="5" customWidth="1"/>
    <col min="14063" max="14063" width="15.5703125" style="5" customWidth="1"/>
    <col min="14064" max="14064" width="42.85546875" style="5" customWidth="1"/>
    <col min="14065" max="14065" width="26.140625" style="5" customWidth="1"/>
    <col min="14066" max="14066" width="14.140625" style="5" customWidth="1"/>
    <col min="14067" max="14067" width="10.7109375" style="5" customWidth="1"/>
    <col min="14068" max="14068" width="16.85546875" style="5" customWidth="1"/>
    <col min="14069" max="14069" width="10.7109375" style="5" customWidth="1"/>
    <col min="14070" max="14070" width="18.5703125" style="5" customWidth="1"/>
    <col min="14071" max="14071" width="18.7109375" style="5" customWidth="1"/>
    <col min="14072" max="14073" width="10.7109375" style="5" customWidth="1"/>
    <col min="14074" max="14074" width="22.140625" style="5" customWidth="1"/>
    <col min="14075" max="14076" width="10.7109375" style="5" customWidth="1"/>
    <col min="14077" max="14077" width="19" style="5" customWidth="1"/>
    <col min="14078" max="14078" width="18.28515625" style="5" customWidth="1"/>
    <col min="14079" max="14080" width="17.42578125" style="5" customWidth="1"/>
    <col min="14081" max="14081" width="4.28515625" style="5" customWidth="1"/>
    <col min="14082" max="14082" width="19.28515625" style="5" customWidth="1"/>
    <col min="14083" max="14083" width="22.85546875" style="5" customWidth="1"/>
    <col min="14084" max="14084" width="11.42578125" style="5"/>
    <col min="14085" max="14085" width="12.5703125" style="5" bestFit="1" customWidth="1"/>
    <col min="14086" max="14317" width="11.42578125" style="5"/>
    <col min="14318" max="14318" width="7.85546875" style="5" customWidth="1"/>
    <col min="14319" max="14319" width="15.5703125" style="5" customWidth="1"/>
    <col min="14320" max="14320" width="42.85546875" style="5" customWidth="1"/>
    <col min="14321" max="14321" width="26.140625" style="5" customWidth="1"/>
    <col min="14322" max="14322" width="14.140625" style="5" customWidth="1"/>
    <col min="14323" max="14323" width="10.7109375" style="5" customWidth="1"/>
    <col min="14324" max="14324" width="16.85546875" style="5" customWidth="1"/>
    <col min="14325" max="14325" width="10.7109375" style="5" customWidth="1"/>
    <col min="14326" max="14326" width="18.5703125" style="5" customWidth="1"/>
    <col min="14327" max="14327" width="18.7109375" style="5" customWidth="1"/>
    <col min="14328" max="14329" width="10.7109375" style="5" customWidth="1"/>
    <col min="14330" max="14330" width="22.140625" style="5" customWidth="1"/>
    <col min="14331" max="14332" width="10.7109375" style="5" customWidth="1"/>
    <col min="14333" max="14333" width="19" style="5" customWidth="1"/>
    <col min="14334" max="14334" width="18.28515625" style="5" customWidth="1"/>
    <col min="14335" max="14336" width="17.42578125" style="5" customWidth="1"/>
    <col min="14337" max="14337" width="4.28515625" style="5" customWidth="1"/>
    <col min="14338" max="14338" width="19.28515625" style="5" customWidth="1"/>
    <col min="14339" max="14339" width="22.85546875" style="5" customWidth="1"/>
    <col min="14340" max="14340" width="11.42578125" style="5"/>
    <col min="14341" max="14341" width="12.5703125" style="5" bestFit="1" customWidth="1"/>
    <col min="14342" max="14573" width="11.42578125" style="5"/>
    <col min="14574" max="14574" width="7.85546875" style="5" customWidth="1"/>
    <col min="14575" max="14575" width="15.5703125" style="5" customWidth="1"/>
    <col min="14576" max="14576" width="42.85546875" style="5" customWidth="1"/>
    <col min="14577" max="14577" width="26.140625" style="5" customWidth="1"/>
    <col min="14578" max="14578" width="14.140625" style="5" customWidth="1"/>
    <col min="14579" max="14579" width="10.7109375" style="5" customWidth="1"/>
    <col min="14580" max="14580" width="16.85546875" style="5" customWidth="1"/>
    <col min="14581" max="14581" width="10.7109375" style="5" customWidth="1"/>
    <col min="14582" max="14582" width="18.5703125" style="5" customWidth="1"/>
    <col min="14583" max="14583" width="18.7109375" style="5" customWidth="1"/>
    <col min="14584" max="14585" width="10.7109375" style="5" customWidth="1"/>
    <col min="14586" max="14586" width="22.140625" style="5" customWidth="1"/>
    <col min="14587" max="14588" width="10.7109375" style="5" customWidth="1"/>
    <col min="14589" max="14589" width="19" style="5" customWidth="1"/>
    <col min="14590" max="14590" width="18.28515625" style="5" customWidth="1"/>
    <col min="14591" max="14592" width="17.42578125" style="5" customWidth="1"/>
    <col min="14593" max="14593" width="4.28515625" style="5" customWidth="1"/>
    <col min="14594" max="14594" width="19.28515625" style="5" customWidth="1"/>
    <col min="14595" max="14595" width="22.85546875" style="5" customWidth="1"/>
    <col min="14596" max="14596" width="11.42578125" style="5"/>
    <col min="14597" max="14597" width="12.5703125" style="5" bestFit="1" customWidth="1"/>
    <col min="14598" max="14829" width="11.42578125" style="5"/>
    <col min="14830" max="14830" width="7.85546875" style="5" customWidth="1"/>
    <col min="14831" max="14831" width="15.5703125" style="5" customWidth="1"/>
    <col min="14832" max="14832" width="42.85546875" style="5" customWidth="1"/>
    <col min="14833" max="14833" width="26.140625" style="5" customWidth="1"/>
    <col min="14834" max="14834" width="14.140625" style="5" customWidth="1"/>
    <col min="14835" max="14835" width="10.7109375" style="5" customWidth="1"/>
    <col min="14836" max="14836" width="16.85546875" style="5" customWidth="1"/>
    <col min="14837" max="14837" width="10.7109375" style="5" customWidth="1"/>
    <col min="14838" max="14838" width="18.5703125" style="5" customWidth="1"/>
    <col min="14839" max="14839" width="18.7109375" style="5" customWidth="1"/>
    <col min="14840" max="14841" width="10.7109375" style="5" customWidth="1"/>
    <col min="14842" max="14842" width="22.140625" style="5" customWidth="1"/>
    <col min="14843" max="14844" width="10.7109375" style="5" customWidth="1"/>
    <col min="14845" max="14845" width="19" style="5" customWidth="1"/>
    <col min="14846" max="14846" width="18.28515625" style="5" customWidth="1"/>
    <col min="14847" max="14848" width="17.42578125" style="5" customWidth="1"/>
    <col min="14849" max="14849" width="4.28515625" style="5" customWidth="1"/>
    <col min="14850" max="14850" width="19.28515625" style="5" customWidth="1"/>
    <col min="14851" max="14851" width="22.85546875" style="5" customWidth="1"/>
    <col min="14852" max="14852" width="11.42578125" style="5"/>
    <col min="14853" max="14853" width="12.5703125" style="5" bestFit="1" customWidth="1"/>
    <col min="14854" max="15085" width="11.42578125" style="5"/>
    <col min="15086" max="15086" width="7.85546875" style="5" customWidth="1"/>
    <col min="15087" max="15087" width="15.5703125" style="5" customWidth="1"/>
    <col min="15088" max="15088" width="42.85546875" style="5" customWidth="1"/>
    <col min="15089" max="15089" width="26.140625" style="5" customWidth="1"/>
    <col min="15090" max="15090" width="14.140625" style="5" customWidth="1"/>
    <col min="15091" max="15091" width="10.7109375" style="5" customWidth="1"/>
    <col min="15092" max="15092" width="16.85546875" style="5" customWidth="1"/>
    <col min="15093" max="15093" width="10.7109375" style="5" customWidth="1"/>
    <col min="15094" max="15094" width="18.5703125" style="5" customWidth="1"/>
    <col min="15095" max="15095" width="18.7109375" style="5" customWidth="1"/>
    <col min="15096" max="15097" width="10.7109375" style="5" customWidth="1"/>
    <col min="15098" max="15098" width="22.140625" style="5" customWidth="1"/>
    <col min="15099" max="15100" width="10.7109375" style="5" customWidth="1"/>
    <col min="15101" max="15101" width="19" style="5" customWidth="1"/>
    <col min="15102" max="15102" width="18.28515625" style="5" customWidth="1"/>
    <col min="15103" max="15104" width="17.42578125" style="5" customWidth="1"/>
    <col min="15105" max="15105" width="4.28515625" style="5" customWidth="1"/>
    <col min="15106" max="15106" width="19.28515625" style="5" customWidth="1"/>
    <col min="15107" max="15107" width="22.85546875" style="5" customWidth="1"/>
    <col min="15108" max="15108" width="11.42578125" style="5"/>
    <col min="15109" max="15109" width="12.5703125" style="5" bestFit="1" customWidth="1"/>
    <col min="15110" max="15341" width="11.42578125" style="5"/>
    <col min="15342" max="15342" width="7.85546875" style="5" customWidth="1"/>
    <col min="15343" max="15343" width="15.5703125" style="5" customWidth="1"/>
    <col min="15344" max="15344" width="42.85546875" style="5" customWidth="1"/>
    <col min="15345" max="15345" width="26.140625" style="5" customWidth="1"/>
    <col min="15346" max="15346" width="14.140625" style="5" customWidth="1"/>
    <col min="15347" max="15347" width="10.7109375" style="5" customWidth="1"/>
    <col min="15348" max="15348" width="16.85546875" style="5" customWidth="1"/>
    <col min="15349" max="15349" width="10.7109375" style="5" customWidth="1"/>
    <col min="15350" max="15350" width="18.5703125" style="5" customWidth="1"/>
    <col min="15351" max="15351" width="18.7109375" style="5" customWidth="1"/>
    <col min="15352" max="15353" width="10.7109375" style="5" customWidth="1"/>
    <col min="15354" max="15354" width="22.140625" style="5" customWidth="1"/>
    <col min="15355" max="15356" width="10.7109375" style="5" customWidth="1"/>
    <col min="15357" max="15357" width="19" style="5" customWidth="1"/>
    <col min="15358" max="15358" width="18.28515625" style="5" customWidth="1"/>
    <col min="15359" max="15360" width="17.42578125" style="5" customWidth="1"/>
    <col min="15361" max="15361" width="4.28515625" style="5" customWidth="1"/>
    <col min="15362" max="15362" width="19.28515625" style="5" customWidth="1"/>
    <col min="15363" max="15363" width="22.85546875" style="5" customWidth="1"/>
    <col min="15364" max="15364" width="11.42578125" style="5"/>
    <col min="15365" max="15365" width="12.5703125" style="5" bestFit="1" customWidth="1"/>
    <col min="15366" max="15597" width="11.42578125" style="5"/>
    <col min="15598" max="15598" width="7.85546875" style="5" customWidth="1"/>
    <col min="15599" max="15599" width="15.5703125" style="5" customWidth="1"/>
    <col min="15600" max="15600" width="42.85546875" style="5" customWidth="1"/>
    <col min="15601" max="15601" width="26.140625" style="5" customWidth="1"/>
    <col min="15602" max="15602" width="14.140625" style="5" customWidth="1"/>
    <col min="15603" max="15603" width="10.7109375" style="5" customWidth="1"/>
    <col min="15604" max="15604" width="16.85546875" style="5" customWidth="1"/>
    <col min="15605" max="15605" width="10.7109375" style="5" customWidth="1"/>
    <col min="15606" max="15606" width="18.5703125" style="5" customWidth="1"/>
    <col min="15607" max="15607" width="18.7109375" style="5" customWidth="1"/>
    <col min="15608" max="15609" width="10.7109375" style="5" customWidth="1"/>
    <col min="15610" max="15610" width="22.140625" style="5" customWidth="1"/>
    <col min="15611" max="15612" width="10.7109375" style="5" customWidth="1"/>
    <col min="15613" max="15613" width="19" style="5" customWidth="1"/>
    <col min="15614" max="15614" width="18.28515625" style="5" customWidth="1"/>
    <col min="15615" max="15616" width="17.42578125" style="5" customWidth="1"/>
    <col min="15617" max="15617" width="4.28515625" style="5" customWidth="1"/>
    <col min="15618" max="15618" width="19.28515625" style="5" customWidth="1"/>
    <col min="15619" max="15619" width="22.85546875" style="5" customWidth="1"/>
    <col min="15620" max="15620" width="11.42578125" style="5"/>
    <col min="15621" max="15621" width="12.5703125" style="5" bestFit="1" customWidth="1"/>
    <col min="15622" max="15853" width="11.42578125" style="5"/>
    <col min="15854" max="15854" width="7.85546875" style="5" customWidth="1"/>
    <col min="15855" max="15855" width="15.5703125" style="5" customWidth="1"/>
    <col min="15856" max="15856" width="42.85546875" style="5" customWidth="1"/>
    <col min="15857" max="15857" width="26.140625" style="5" customWidth="1"/>
    <col min="15858" max="15858" width="14.140625" style="5" customWidth="1"/>
    <col min="15859" max="15859" width="10.7109375" style="5" customWidth="1"/>
    <col min="15860" max="15860" width="16.85546875" style="5" customWidth="1"/>
    <col min="15861" max="15861" width="10.7109375" style="5" customWidth="1"/>
    <col min="15862" max="15862" width="18.5703125" style="5" customWidth="1"/>
    <col min="15863" max="15863" width="18.7109375" style="5" customWidth="1"/>
    <col min="15864" max="15865" width="10.7109375" style="5" customWidth="1"/>
    <col min="15866" max="15866" width="22.140625" style="5" customWidth="1"/>
    <col min="15867" max="15868" width="10.7109375" style="5" customWidth="1"/>
    <col min="15869" max="15869" width="19" style="5" customWidth="1"/>
    <col min="15870" max="15870" width="18.28515625" style="5" customWidth="1"/>
    <col min="15871" max="15872" width="17.42578125" style="5" customWidth="1"/>
    <col min="15873" max="15873" width="4.28515625" style="5" customWidth="1"/>
    <col min="15874" max="15874" width="19.28515625" style="5" customWidth="1"/>
    <col min="15875" max="15875" width="22.85546875" style="5" customWidth="1"/>
    <col min="15876" max="15876" width="11.42578125" style="5"/>
    <col min="15877" max="15877" width="12.5703125" style="5" bestFit="1" customWidth="1"/>
    <col min="15878" max="16109" width="11.42578125" style="5"/>
    <col min="16110" max="16110" width="7.85546875" style="5" customWidth="1"/>
    <col min="16111" max="16111" width="15.5703125" style="5" customWidth="1"/>
    <col min="16112" max="16112" width="42.85546875" style="5" customWidth="1"/>
    <col min="16113" max="16113" width="26.140625" style="5" customWidth="1"/>
    <col min="16114" max="16114" width="14.140625" style="5" customWidth="1"/>
    <col min="16115" max="16115" width="10.7109375" style="5" customWidth="1"/>
    <col min="16116" max="16116" width="16.85546875" style="5" customWidth="1"/>
    <col min="16117" max="16117" width="10.7109375" style="5" customWidth="1"/>
    <col min="16118" max="16118" width="18.5703125" style="5" customWidth="1"/>
    <col min="16119" max="16119" width="18.7109375" style="5" customWidth="1"/>
    <col min="16120" max="16121" width="10.7109375" style="5" customWidth="1"/>
    <col min="16122" max="16122" width="22.140625" style="5" customWidth="1"/>
    <col min="16123" max="16124" width="10.7109375" style="5" customWidth="1"/>
    <col min="16125" max="16125" width="19" style="5" customWidth="1"/>
    <col min="16126" max="16126" width="18.28515625" style="5" customWidth="1"/>
    <col min="16127" max="16128" width="17.42578125" style="5" customWidth="1"/>
    <col min="16129" max="16129" width="4.28515625" style="5" customWidth="1"/>
    <col min="16130" max="16130" width="19.28515625" style="5" customWidth="1"/>
    <col min="16131" max="16131" width="22.85546875" style="5" customWidth="1"/>
    <col min="16132" max="16132" width="11.42578125" style="5"/>
    <col min="16133" max="16133" width="12.5703125" style="5" bestFit="1" customWidth="1"/>
    <col min="16134" max="16384" width="11.42578125" style="5"/>
  </cols>
  <sheetData>
    <row r="1" spans="1:19" ht="18" x14ac:dyDescent="0.25">
      <c r="A1" s="1" t="s">
        <v>0</v>
      </c>
      <c r="B1" s="2"/>
      <c r="C1" s="3"/>
      <c r="D1" s="4"/>
      <c r="E1" s="4"/>
      <c r="F1" s="4"/>
      <c r="G1" s="4"/>
      <c r="H1" s="4"/>
      <c r="I1" s="4"/>
      <c r="J1" s="4"/>
      <c r="K1" s="4"/>
      <c r="L1" s="4"/>
      <c r="M1" s="4"/>
      <c r="N1" s="4"/>
      <c r="O1" s="4"/>
      <c r="P1" s="4"/>
      <c r="Q1" s="4"/>
      <c r="R1" s="4"/>
      <c r="S1" s="4"/>
    </row>
    <row r="2" spans="1:19" ht="27.75" x14ac:dyDescent="0.4">
      <c r="A2" s="1" t="s">
        <v>1</v>
      </c>
      <c r="B2" s="2"/>
      <c r="C2" s="3"/>
      <c r="D2" s="4"/>
      <c r="E2" s="137" t="s">
        <v>2</v>
      </c>
      <c r="F2" s="137"/>
      <c r="G2" s="137"/>
      <c r="H2" s="137"/>
      <c r="I2" s="137"/>
      <c r="J2" s="137"/>
      <c r="K2" s="137"/>
      <c r="L2" s="31"/>
      <c r="M2" s="31"/>
      <c r="N2" s="4"/>
      <c r="O2" s="4"/>
      <c r="P2" s="4"/>
      <c r="Q2" s="4"/>
      <c r="R2" s="4"/>
      <c r="S2" s="4"/>
    </row>
    <row r="3" spans="1:19" x14ac:dyDescent="0.25">
      <c r="A3" s="4"/>
      <c r="B3" s="4"/>
      <c r="C3" s="4"/>
      <c r="D3" s="4"/>
      <c r="E3" s="4"/>
      <c r="F3" s="4"/>
      <c r="G3" s="4"/>
      <c r="H3" s="4"/>
      <c r="I3" s="4"/>
      <c r="J3" s="4"/>
      <c r="K3" s="4"/>
      <c r="L3" s="4"/>
      <c r="M3" s="4"/>
      <c r="N3" s="4"/>
      <c r="O3" s="4"/>
      <c r="P3" s="4"/>
      <c r="Q3" s="4"/>
      <c r="R3" s="4"/>
      <c r="S3" s="4"/>
    </row>
    <row r="4" spans="1:19" ht="31.5" x14ac:dyDescent="0.5">
      <c r="A4" s="6"/>
      <c r="B4" s="7"/>
      <c r="C4" s="4"/>
      <c r="D4" s="4"/>
      <c r="E4" s="142"/>
      <c r="F4" s="142"/>
      <c r="G4" s="142"/>
      <c r="H4" s="142"/>
      <c r="I4" s="142"/>
      <c r="J4" s="142"/>
      <c r="K4" s="142"/>
      <c r="L4" s="142"/>
      <c r="M4" s="142"/>
      <c r="N4" s="15"/>
      <c r="O4" s="4"/>
      <c r="P4" s="4"/>
      <c r="Q4" s="4"/>
      <c r="R4" s="4"/>
      <c r="S4" s="4"/>
    </row>
    <row r="5" spans="1:19" ht="27.75" x14ac:dyDescent="0.4">
      <c r="A5" s="4"/>
      <c r="B5" s="4"/>
      <c r="C5" s="4"/>
      <c r="E5" s="138" t="s">
        <v>78</v>
      </c>
      <c r="F5" s="138"/>
      <c r="G5" s="138"/>
      <c r="H5" s="138"/>
      <c r="I5" s="138"/>
      <c r="J5" s="138"/>
      <c r="K5" s="138"/>
      <c r="L5" s="30"/>
      <c r="M5" s="30"/>
      <c r="N5" s="30"/>
      <c r="O5" s="4"/>
      <c r="P5" s="4"/>
      <c r="Q5" s="4"/>
      <c r="R5" s="4"/>
      <c r="S5" s="4"/>
    </row>
    <row r="6" spans="1:19" x14ac:dyDescent="0.25">
      <c r="A6" s="4"/>
      <c r="B6" s="4"/>
      <c r="C6" s="4"/>
      <c r="D6" s="4"/>
      <c r="E6" s="4"/>
      <c r="F6" s="4"/>
      <c r="G6" s="4"/>
      <c r="H6" s="4"/>
      <c r="I6" s="4"/>
      <c r="J6" s="4"/>
      <c r="K6" s="4"/>
      <c r="L6" s="4"/>
      <c r="M6" s="4"/>
      <c r="N6" s="4"/>
      <c r="O6" s="4"/>
      <c r="P6" s="4"/>
      <c r="Q6" s="4"/>
      <c r="R6" s="4"/>
      <c r="S6" s="4"/>
    </row>
    <row r="7" spans="1:19" ht="21" thickBot="1" x14ac:dyDescent="0.35">
      <c r="A7" s="4"/>
      <c r="B7" s="4"/>
      <c r="C7" s="6" t="s">
        <v>3</v>
      </c>
      <c r="D7" s="8" t="s">
        <v>79</v>
      </c>
      <c r="E7" s="4"/>
      <c r="F7" s="4"/>
      <c r="G7" s="4"/>
      <c r="H7" s="4"/>
      <c r="I7" s="4"/>
      <c r="J7" s="4"/>
      <c r="K7" s="4"/>
      <c r="L7" s="4"/>
      <c r="M7" s="4"/>
      <c r="N7" s="4"/>
      <c r="O7" s="4"/>
      <c r="P7" s="4"/>
      <c r="Q7" s="4"/>
      <c r="R7" s="4"/>
      <c r="S7" s="4"/>
    </row>
    <row r="8" spans="1:19" x14ac:dyDescent="0.25">
      <c r="A8" s="4"/>
      <c r="B8" s="4"/>
      <c r="C8" s="7"/>
      <c r="D8" s="9"/>
      <c r="E8" s="4"/>
      <c r="F8" s="4"/>
      <c r="G8" s="4"/>
      <c r="H8" s="4"/>
      <c r="I8" s="4"/>
      <c r="J8" s="4"/>
      <c r="K8" s="4"/>
      <c r="L8" s="4"/>
      <c r="M8" s="143"/>
      <c r="N8" s="143"/>
      <c r="O8" s="143"/>
      <c r="P8" s="143"/>
      <c r="Q8" s="143"/>
      <c r="R8" s="143"/>
      <c r="S8" s="143"/>
    </row>
    <row r="9" spans="1:19" ht="28.5" customHeight="1" thickBot="1" x14ac:dyDescent="0.5">
      <c r="A9" s="4"/>
      <c r="B9" s="4"/>
      <c r="C9" s="6" t="s">
        <v>4</v>
      </c>
      <c r="D9" s="144" t="s">
        <v>80</v>
      </c>
      <c r="E9" s="145"/>
      <c r="F9" s="145"/>
      <c r="G9" s="145"/>
      <c r="H9" s="145"/>
      <c r="I9" s="145"/>
      <c r="J9" s="145"/>
      <c r="K9" s="4"/>
      <c r="L9" s="4"/>
      <c r="M9" s="10"/>
      <c r="N9" s="10"/>
      <c r="O9" s="10"/>
      <c r="P9" s="10"/>
      <c r="Q9" s="10"/>
      <c r="R9" s="10"/>
      <c r="S9" s="10"/>
    </row>
    <row r="10" spans="1:19" x14ac:dyDescent="0.25">
      <c r="A10" s="4"/>
      <c r="B10" s="7"/>
      <c r="C10" s="4"/>
      <c r="D10" s="4"/>
      <c r="E10" s="4"/>
      <c r="F10" s="4"/>
      <c r="G10" s="4"/>
      <c r="H10" s="4"/>
      <c r="I10" s="4"/>
      <c r="J10" s="4"/>
      <c r="K10" s="4"/>
      <c r="L10" s="4"/>
      <c r="M10" s="4"/>
      <c r="N10" s="4"/>
      <c r="O10" s="4"/>
      <c r="P10" s="4"/>
      <c r="Q10" s="4"/>
      <c r="R10" s="4"/>
      <c r="S10" s="4"/>
    </row>
    <row r="11" spans="1:19" s="28" customFormat="1" ht="37.5" customHeight="1" x14ac:dyDescent="0.35">
      <c r="A11" s="24"/>
      <c r="B11" s="25" t="s">
        <v>28</v>
      </c>
      <c r="C11" s="26" t="s">
        <v>29</v>
      </c>
      <c r="D11" s="27"/>
      <c r="E11" s="27"/>
      <c r="F11" s="27"/>
      <c r="G11" s="27"/>
      <c r="H11" s="27"/>
      <c r="I11" s="27"/>
      <c r="J11" s="27"/>
      <c r="K11" s="27"/>
      <c r="L11" s="27"/>
      <c r="M11" s="27"/>
      <c r="N11" s="149"/>
      <c r="O11" s="143"/>
      <c r="P11" s="143"/>
      <c r="Q11" s="146"/>
      <c r="R11" s="147"/>
      <c r="S11" s="147"/>
    </row>
    <row r="12" spans="1:19" ht="30" customHeight="1" x14ac:dyDescent="0.25">
      <c r="A12" s="11"/>
      <c r="B12" s="12"/>
      <c r="C12" s="12"/>
      <c r="D12" s="4"/>
      <c r="E12" s="4"/>
      <c r="F12" s="4"/>
      <c r="G12" s="4"/>
      <c r="H12" s="4"/>
      <c r="I12" s="4"/>
      <c r="J12" s="4"/>
      <c r="K12" s="4"/>
      <c r="L12" s="4"/>
      <c r="M12" s="4"/>
      <c r="N12" s="143"/>
      <c r="O12" s="143"/>
      <c r="P12" s="143"/>
      <c r="Q12" s="147"/>
      <c r="R12" s="147"/>
      <c r="S12" s="147"/>
    </row>
    <row r="13" spans="1:19" ht="15" customHeight="1" thickBot="1" x14ac:dyDescent="0.3">
      <c r="A13" s="4"/>
      <c r="B13" s="4"/>
      <c r="C13" s="4"/>
      <c r="D13" s="4"/>
      <c r="E13" s="4"/>
      <c r="F13" s="4"/>
      <c r="G13" s="4"/>
      <c r="H13" s="4"/>
      <c r="I13" s="4"/>
      <c r="J13" s="4"/>
      <c r="K13" s="4"/>
      <c r="L13" s="4"/>
      <c r="M13" s="4"/>
      <c r="N13" s="150"/>
      <c r="O13" s="150"/>
      <c r="P13" s="150"/>
      <c r="Q13" s="148"/>
      <c r="R13" s="148"/>
      <c r="S13" s="148"/>
    </row>
    <row r="14" spans="1:19" ht="30" customHeight="1" x14ac:dyDescent="0.5">
      <c r="A14" s="105" t="s">
        <v>5</v>
      </c>
      <c r="B14" s="42" t="s">
        <v>6</v>
      </c>
      <c r="C14" s="43"/>
      <c r="D14" s="48" t="s">
        <v>7</v>
      </c>
      <c r="E14" s="48"/>
      <c r="F14" s="48" t="s">
        <v>8</v>
      </c>
      <c r="G14" s="48"/>
      <c r="H14" s="48"/>
      <c r="I14" s="48"/>
      <c r="J14" s="49" t="s">
        <v>9</v>
      </c>
      <c r="K14" s="50"/>
      <c r="L14" s="50"/>
      <c r="M14" s="50"/>
      <c r="N14" s="50"/>
      <c r="O14" s="50"/>
      <c r="P14" s="50"/>
      <c r="Q14" s="50"/>
      <c r="R14" s="50"/>
      <c r="S14" s="51"/>
    </row>
    <row r="15" spans="1:19" ht="30" customHeight="1" x14ac:dyDescent="0.5">
      <c r="A15" s="106"/>
      <c r="B15" s="44"/>
      <c r="C15" s="45"/>
      <c r="D15" s="32" t="s">
        <v>10</v>
      </c>
      <c r="E15" s="32" t="s">
        <v>11</v>
      </c>
      <c r="F15" s="71" t="s">
        <v>12</v>
      </c>
      <c r="G15" s="71"/>
      <c r="H15" s="71" t="s">
        <v>13</v>
      </c>
      <c r="I15" s="71"/>
      <c r="J15" s="52"/>
      <c r="K15" s="53"/>
      <c r="L15" s="53"/>
      <c r="M15" s="53"/>
      <c r="N15" s="53"/>
      <c r="O15" s="53"/>
      <c r="P15" s="53"/>
      <c r="Q15" s="53"/>
      <c r="R15" s="53"/>
      <c r="S15" s="54"/>
    </row>
    <row r="16" spans="1:19" ht="30" customHeight="1" x14ac:dyDescent="0.25">
      <c r="A16" s="107"/>
      <c r="B16" s="46"/>
      <c r="C16" s="47"/>
      <c r="D16" s="33" t="s">
        <v>14</v>
      </c>
      <c r="E16" s="33" t="s">
        <v>15</v>
      </c>
      <c r="F16" s="72" t="s">
        <v>16</v>
      </c>
      <c r="G16" s="72"/>
      <c r="H16" s="72" t="s">
        <v>17</v>
      </c>
      <c r="I16" s="72"/>
      <c r="J16" s="55"/>
      <c r="K16" s="56"/>
      <c r="L16" s="56"/>
      <c r="M16" s="56"/>
      <c r="N16" s="56"/>
      <c r="O16" s="56"/>
      <c r="P16" s="56"/>
      <c r="Q16" s="56"/>
      <c r="R16" s="56"/>
      <c r="S16" s="57"/>
    </row>
    <row r="17" spans="1:19" ht="36" customHeight="1" x14ac:dyDescent="0.25">
      <c r="A17" s="151">
        <v>1</v>
      </c>
      <c r="B17" s="96" t="s">
        <v>18</v>
      </c>
      <c r="C17" s="99" t="s">
        <v>66</v>
      </c>
      <c r="D17" s="84">
        <f>IF(D22=0,0,ROUND(D20/D22*100,1))</f>
        <v>24.8</v>
      </c>
      <c r="E17" s="84">
        <f>IF(E22=0,0,ROUND(E20/E22*100,1))</f>
        <v>27.5</v>
      </c>
      <c r="F17" s="87">
        <f>E17-D17</f>
        <v>2.6999999999999993</v>
      </c>
      <c r="G17" s="88"/>
      <c r="H17" s="87">
        <f>IF(D17=0,0,ROUND(E17/D17*100,1))</f>
        <v>110.9</v>
      </c>
      <c r="I17" s="88"/>
      <c r="J17" s="73" t="s">
        <v>69</v>
      </c>
      <c r="K17" s="74"/>
      <c r="L17" s="74"/>
      <c r="M17" s="74"/>
      <c r="N17" s="74"/>
      <c r="O17" s="74"/>
      <c r="P17" s="74"/>
      <c r="Q17" s="74"/>
      <c r="R17" s="74"/>
      <c r="S17" s="75"/>
    </row>
    <row r="18" spans="1:19" ht="156.75" customHeight="1" x14ac:dyDescent="0.25">
      <c r="A18" s="152"/>
      <c r="B18" s="97"/>
      <c r="C18" s="100"/>
      <c r="D18" s="85"/>
      <c r="E18" s="85"/>
      <c r="F18" s="89"/>
      <c r="G18" s="90"/>
      <c r="H18" s="89"/>
      <c r="I18" s="90"/>
      <c r="J18" s="76" t="str">
        <f>"El indicador al final del período de evaluación registró un alcanzado del "&amp;E17&amp;" por ciento en comparación con la meta programada del "&amp;D17&amp;" por ciento, representa un cumplimiento de la meta del "&amp;H17&amp;" por ciento, colocando el indicador en un semáforo de color "&amp;IF(AND(D17=0,H17=0),"",IF(AND(H17&gt;=95,H17&lt;=105,H20&gt;=95,H20&lt;=105,H22&gt;=95,H22&lt;=105),"VERDE:SE LOGRÓ LA META",IF(AND(H17&gt;=95,H17&lt;=105,H20&lt;95),"VERDE:AUNQUE EL INDICADOR ES VERDE, HAY VARIACIÓN EN VARIABLES",IF(AND(H17&gt;=95,H17&lt;=105,H20&gt;105),"VERDE:AUNQUE EL INDICADOR ES VERDE, HAY VARIACIÓN EN VARIABLES",IF(AND(H17&gt;=95,H17&lt;=105,H22&lt;95),"VERDE:AUNQUE EL INDICADOR ES VERDE, HAY VARIACIÓN EN VARIABLES",IF(AND(H17&gt;=95,H17&lt;=105,H22&gt;105),"VERDE:AUNQUE EL INDICADOR ES VERDE, HAY VARIACIÓN EN VARIABLES",IF(OR(AND(H17&gt;=90,H17&lt;95),AND(H17&gt;105,H17&lt;=110)),"AMARILLO",IF(OR(H17&lt;90,H17&gt;110),"ROJO",IF(AND(D17&lt;&gt;0,E17=0),"ROJO","")))))))))&amp;". 
"&amp;IF(AND(D17=0,E17=0),"NO",IF(OR(H17&lt;95,H17&gt;105),"SI","NO"))&amp;" hubo variación en el indicador y "&amp;IF(AND(D20=0,D22=0,H20=0,H22=0),"NO",IF(OR(H20&lt;95,H20&gt;105,H22&lt;95,H22&gt;105),"SI","NO"))&amp;" hubo variación en variables."</f>
        <v>El indicador al final del período de evaluación registró un alcanzado del 27.5 por ciento en comparación con la meta programada del 24.8 por ciento, representa un cumplimiento de la meta del 110.9 por ciento, colocando el indicador en un semáforo de color ROJO. 
SI hubo variación en el indicador y SI hubo variación en variables.</v>
      </c>
      <c r="K18" s="77"/>
      <c r="L18" s="77"/>
      <c r="M18" s="77"/>
      <c r="N18" s="77"/>
      <c r="O18" s="77"/>
      <c r="P18" s="77"/>
      <c r="Q18" s="77"/>
      <c r="R18" s="77"/>
      <c r="S18" s="78"/>
    </row>
    <row r="19" spans="1:19" ht="244.5" customHeight="1" x14ac:dyDescent="0.25">
      <c r="A19" s="152"/>
      <c r="B19" s="98"/>
      <c r="C19" s="101"/>
      <c r="D19" s="86"/>
      <c r="E19" s="86"/>
      <c r="F19" s="91"/>
      <c r="G19" s="92"/>
      <c r="H19" s="91"/>
      <c r="I19" s="92"/>
      <c r="J19" s="93" t="s">
        <v>88</v>
      </c>
      <c r="K19" s="94"/>
      <c r="L19" s="94"/>
      <c r="M19" s="94"/>
      <c r="N19" s="94"/>
      <c r="O19" s="94"/>
      <c r="P19" s="94"/>
      <c r="Q19" s="94"/>
      <c r="R19" s="94"/>
      <c r="S19" s="95"/>
    </row>
    <row r="20" spans="1:19" ht="32.25" customHeight="1" x14ac:dyDescent="0.25">
      <c r="A20" s="152"/>
      <c r="B20" s="119" t="s">
        <v>19</v>
      </c>
      <c r="C20" s="154" t="s">
        <v>67</v>
      </c>
      <c r="D20" s="123">
        <v>2166</v>
      </c>
      <c r="E20" s="123">
        <v>2492</v>
      </c>
      <c r="F20" s="87">
        <f t="shared" ref="F20" si="0">E20-D20</f>
        <v>326</v>
      </c>
      <c r="G20" s="88"/>
      <c r="H20" s="87">
        <f t="shared" ref="H20" si="1">IF(D20=0,0,ROUND(E20/D20*100,1))</f>
        <v>115.1</v>
      </c>
      <c r="I20" s="88"/>
      <c r="J20" s="73" t="s">
        <v>27</v>
      </c>
      <c r="K20" s="74"/>
      <c r="L20" s="74"/>
      <c r="M20" s="74"/>
      <c r="N20" s="74"/>
      <c r="O20" s="74"/>
      <c r="P20" s="74"/>
      <c r="Q20" s="74"/>
      <c r="R20" s="74"/>
      <c r="S20" s="75"/>
    </row>
    <row r="21" spans="1:19" ht="205.5" customHeight="1" x14ac:dyDescent="0.25">
      <c r="A21" s="152"/>
      <c r="B21" s="120"/>
      <c r="C21" s="155"/>
      <c r="D21" s="124"/>
      <c r="E21" s="124"/>
      <c r="F21" s="91"/>
      <c r="G21" s="92"/>
      <c r="H21" s="91"/>
      <c r="I21" s="92"/>
      <c r="J21" s="116" t="s">
        <v>89</v>
      </c>
      <c r="K21" s="117"/>
      <c r="L21" s="117"/>
      <c r="M21" s="117"/>
      <c r="N21" s="117"/>
      <c r="O21" s="117"/>
      <c r="P21" s="117"/>
      <c r="Q21" s="117"/>
      <c r="R21" s="117"/>
      <c r="S21" s="118"/>
    </row>
    <row r="22" spans="1:19" ht="34.5" customHeight="1" x14ac:dyDescent="0.25">
      <c r="A22" s="152"/>
      <c r="B22" s="119" t="s">
        <v>20</v>
      </c>
      <c r="C22" s="121" t="s">
        <v>68</v>
      </c>
      <c r="D22" s="123">
        <v>8727</v>
      </c>
      <c r="E22" s="123">
        <v>9053</v>
      </c>
      <c r="F22" s="87">
        <f>E22-D22</f>
        <v>326</v>
      </c>
      <c r="G22" s="88"/>
      <c r="H22" s="87">
        <f>IF(D22=0,0,ROUND(E22/D22*100,1))</f>
        <v>103.7</v>
      </c>
      <c r="I22" s="88"/>
      <c r="J22" s="73" t="s">
        <v>23</v>
      </c>
      <c r="K22" s="74"/>
      <c r="L22" s="74"/>
      <c r="M22" s="74"/>
      <c r="N22" s="74"/>
      <c r="O22" s="74"/>
      <c r="P22" s="74"/>
      <c r="Q22" s="74"/>
      <c r="R22" s="74"/>
      <c r="S22" s="75"/>
    </row>
    <row r="23" spans="1:19" ht="210.75" customHeight="1" thickBot="1" x14ac:dyDescent="0.3">
      <c r="A23" s="153"/>
      <c r="B23" s="135"/>
      <c r="C23" s="136"/>
      <c r="D23" s="156"/>
      <c r="E23" s="156"/>
      <c r="F23" s="133"/>
      <c r="G23" s="134"/>
      <c r="H23" s="133"/>
      <c r="I23" s="134"/>
      <c r="J23" s="61" t="s">
        <v>90</v>
      </c>
      <c r="K23" s="62"/>
      <c r="L23" s="62"/>
      <c r="M23" s="62"/>
      <c r="N23" s="62"/>
      <c r="O23" s="62"/>
      <c r="P23" s="62"/>
      <c r="Q23" s="62"/>
      <c r="R23" s="62"/>
      <c r="S23" s="63"/>
    </row>
    <row r="24" spans="1:19" ht="37.5" customHeight="1" thickBot="1" x14ac:dyDescent="0.3">
      <c r="A24" s="13"/>
      <c r="B24" s="14"/>
      <c r="C24" s="14"/>
      <c r="D24" s="14"/>
      <c r="E24" s="14"/>
      <c r="F24" s="14"/>
      <c r="G24" s="14"/>
      <c r="H24" s="14"/>
      <c r="I24" s="14"/>
      <c r="J24" s="14"/>
      <c r="K24" s="14"/>
      <c r="L24" s="14"/>
      <c r="M24" s="14"/>
      <c r="N24" s="14"/>
      <c r="O24" s="14"/>
      <c r="P24" s="14"/>
      <c r="Q24" s="14"/>
      <c r="R24" s="14"/>
      <c r="S24" s="14"/>
    </row>
    <row r="25" spans="1:19" ht="26.25" customHeight="1" x14ac:dyDescent="0.5">
      <c r="A25" s="105" t="s">
        <v>5</v>
      </c>
      <c r="B25" s="42" t="s">
        <v>6</v>
      </c>
      <c r="C25" s="43"/>
      <c r="D25" s="48" t="s">
        <v>7</v>
      </c>
      <c r="E25" s="48"/>
      <c r="F25" s="48" t="s">
        <v>8</v>
      </c>
      <c r="G25" s="48"/>
      <c r="H25" s="48"/>
      <c r="I25" s="48"/>
      <c r="J25" s="49" t="s">
        <v>9</v>
      </c>
      <c r="K25" s="50"/>
      <c r="L25" s="50"/>
      <c r="M25" s="50"/>
      <c r="N25" s="50"/>
      <c r="O25" s="50"/>
      <c r="P25" s="50"/>
      <c r="Q25" s="50"/>
      <c r="R25" s="50"/>
      <c r="S25" s="51"/>
    </row>
    <row r="26" spans="1:19" ht="30" customHeight="1" x14ac:dyDescent="0.5">
      <c r="A26" s="106"/>
      <c r="B26" s="44"/>
      <c r="C26" s="45"/>
      <c r="D26" s="32" t="s">
        <v>10</v>
      </c>
      <c r="E26" s="32" t="s">
        <v>11</v>
      </c>
      <c r="F26" s="71" t="s">
        <v>12</v>
      </c>
      <c r="G26" s="71"/>
      <c r="H26" s="71" t="s">
        <v>13</v>
      </c>
      <c r="I26" s="71"/>
      <c r="J26" s="52"/>
      <c r="K26" s="53"/>
      <c r="L26" s="53"/>
      <c r="M26" s="53"/>
      <c r="N26" s="53"/>
      <c r="O26" s="53"/>
      <c r="P26" s="53"/>
      <c r="Q26" s="53"/>
      <c r="R26" s="53"/>
      <c r="S26" s="54"/>
    </row>
    <row r="27" spans="1:19" ht="26.25" customHeight="1" x14ac:dyDescent="0.25">
      <c r="A27" s="107"/>
      <c r="B27" s="46"/>
      <c r="C27" s="47"/>
      <c r="D27" s="33" t="s">
        <v>14</v>
      </c>
      <c r="E27" s="33" t="s">
        <v>15</v>
      </c>
      <c r="F27" s="72" t="s">
        <v>16</v>
      </c>
      <c r="G27" s="72"/>
      <c r="H27" s="72" t="s">
        <v>17</v>
      </c>
      <c r="I27" s="72"/>
      <c r="J27" s="55"/>
      <c r="K27" s="56"/>
      <c r="L27" s="56"/>
      <c r="M27" s="56"/>
      <c r="N27" s="56"/>
      <c r="O27" s="56"/>
      <c r="P27" s="56"/>
      <c r="Q27" s="56"/>
      <c r="R27" s="56"/>
      <c r="S27" s="57"/>
    </row>
    <row r="28" spans="1:19" ht="38.25" customHeight="1" x14ac:dyDescent="0.25">
      <c r="A28" s="125">
        <v>2</v>
      </c>
      <c r="B28" s="96" t="s">
        <v>18</v>
      </c>
      <c r="C28" s="99" t="s">
        <v>30</v>
      </c>
      <c r="D28" s="84">
        <f>IF(D33=0,0,ROUND(D31/D33*100,1))</f>
        <v>98.8</v>
      </c>
      <c r="E28" s="84">
        <f>IF(E33=0,0,ROUND(E31/E33*100,1))</f>
        <v>99</v>
      </c>
      <c r="F28" s="87">
        <f>E28-D28</f>
        <v>0.20000000000000284</v>
      </c>
      <c r="G28" s="88"/>
      <c r="H28" s="87">
        <f>IF(D28=0,0,ROUND(E28/D28*100,1))</f>
        <v>100.2</v>
      </c>
      <c r="I28" s="88"/>
      <c r="J28" s="73" t="s">
        <v>69</v>
      </c>
      <c r="K28" s="74"/>
      <c r="L28" s="74"/>
      <c r="M28" s="74"/>
      <c r="N28" s="74"/>
      <c r="O28" s="74"/>
      <c r="P28" s="74"/>
      <c r="Q28" s="74"/>
      <c r="R28" s="74"/>
      <c r="S28" s="75"/>
    </row>
    <row r="29" spans="1:19" ht="145.5" customHeight="1" x14ac:dyDescent="0.25">
      <c r="A29" s="126"/>
      <c r="B29" s="97"/>
      <c r="C29" s="100"/>
      <c r="D29" s="85"/>
      <c r="E29" s="85"/>
      <c r="F29" s="89"/>
      <c r="G29" s="90"/>
      <c r="H29" s="89"/>
      <c r="I29" s="90"/>
      <c r="J29" s="76" t="str">
        <f>"El indicador al final del período de evaluación registró un alcanzado del "&amp;E28&amp;" por ciento en comparación con la meta programada del "&amp;D28&amp;" por ciento, representa un cumplimiento de la meta del "&amp;H28&amp;" por ciento, colocando el indicador en un semáforo de color "&amp;IF(AND(D28=0,H28=0),"",IF(AND(H28&gt;=95,H28&lt;=105,H31&gt;=95,H31&lt;=105,H33&gt;=95,H33&lt;=105),"VERDE:SE LOGRÓ LA META",IF(AND(H28&gt;=95,H28&lt;=105,H31&lt;95),"VERDE:AUNQUE EL INDICADOR ES VERDE, HAY VARIACIÓN EN VARIABLES",IF(AND(H28&gt;=95,H28&lt;=105,H31&gt;105),"VERDE:AUNQUE EL INDICADOR ES VERDE, HAY VARIACIÓN EN VARIABLES",IF(AND(H28&gt;=95,H28&lt;=105,H33&lt;95),"VERDE:AUNQUE EL INDICADOR ES VERDE, HAY VARIACIÓN EN VARIABLES",IF(AND(H28&gt;=95,H28&lt;=105,H33&gt;105),"VERDE:AUNQUE EL INDICADOR ES VERDE, HAY VARIACIÓN EN VARIABLES",IF(OR(AND(H28&gt;=90,H28&lt;95),AND(H28&gt;105,H28&lt;=110)),"AMARILLO",IF(OR(H28&lt;90,H28&gt;110),"ROJO",IF(AND(D28&lt;&gt;0,E28=0),"ROJO","")))))))))&amp;". 
"&amp;IF(AND(D28=0,E28=0),"NO",IF(OR(H28&lt;95,H28&gt;105),"SI","NO"))&amp;" hubo variación en el indicador y "&amp;IF(AND(D31=0,D33=0,H31=0,H33=0),"NO",IF(OR(H31&lt;95,H31&gt;105,H33&lt;95,H33&gt;105),"SI","NO"))&amp;" hubo variación en variables."</f>
        <v>El indicador al final del período de evaluación registró un alcanzado del 99 por ciento en comparación con la meta programada del 98.8 por ciento, representa un cumplimiento de la meta del 100.2 por ciento, colocando el indicador en un semáforo de color VERDE:AUNQUE EL INDICADOR ES VERDE, HAY VARIACIÓN EN VARIABLES. 
NO hubo variación en el indicador y SI hubo variación en variables.</v>
      </c>
      <c r="K29" s="77"/>
      <c r="L29" s="77"/>
      <c r="M29" s="77"/>
      <c r="N29" s="77"/>
      <c r="O29" s="77"/>
      <c r="P29" s="77"/>
      <c r="Q29" s="77"/>
      <c r="R29" s="77"/>
      <c r="S29" s="78"/>
    </row>
    <row r="30" spans="1:19" ht="239.25" customHeight="1" x14ac:dyDescent="0.25">
      <c r="A30" s="126"/>
      <c r="B30" s="98"/>
      <c r="C30" s="101"/>
      <c r="D30" s="86"/>
      <c r="E30" s="86"/>
      <c r="F30" s="91"/>
      <c r="G30" s="92"/>
      <c r="H30" s="91"/>
      <c r="I30" s="92"/>
      <c r="J30" s="93" t="s">
        <v>91</v>
      </c>
      <c r="K30" s="94"/>
      <c r="L30" s="94"/>
      <c r="M30" s="94"/>
      <c r="N30" s="94"/>
      <c r="O30" s="94"/>
      <c r="P30" s="94"/>
      <c r="Q30" s="94"/>
      <c r="R30" s="94"/>
      <c r="S30" s="95"/>
    </row>
    <row r="31" spans="1:19" ht="38.25" customHeight="1" x14ac:dyDescent="0.25">
      <c r="A31" s="126"/>
      <c r="B31" s="79" t="s">
        <v>19</v>
      </c>
      <c r="C31" s="121" t="s">
        <v>31</v>
      </c>
      <c r="D31" s="123">
        <v>3979</v>
      </c>
      <c r="E31" s="123">
        <v>4313</v>
      </c>
      <c r="F31" s="70">
        <f t="shared" ref="F31:F33" si="2">E31-D31</f>
        <v>334</v>
      </c>
      <c r="G31" s="70"/>
      <c r="H31" s="70">
        <f t="shared" ref="H31:H33" si="3">IF(D31=0,0,ROUND(E31/D31*100,1))</f>
        <v>108.4</v>
      </c>
      <c r="I31" s="70"/>
      <c r="J31" s="73" t="s">
        <v>27</v>
      </c>
      <c r="K31" s="74"/>
      <c r="L31" s="74"/>
      <c r="M31" s="74"/>
      <c r="N31" s="74"/>
      <c r="O31" s="74"/>
      <c r="P31" s="74"/>
      <c r="Q31" s="74"/>
      <c r="R31" s="74"/>
      <c r="S31" s="75"/>
    </row>
    <row r="32" spans="1:19" ht="173.25" customHeight="1" x14ac:dyDescent="0.25">
      <c r="A32" s="126"/>
      <c r="B32" s="79"/>
      <c r="C32" s="122"/>
      <c r="D32" s="124"/>
      <c r="E32" s="124"/>
      <c r="F32" s="70"/>
      <c r="G32" s="70"/>
      <c r="H32" s="70"/>
      <c r="I32" s="70"/>
      <c r="J32" s="116" t="s">
        <v>92</v>
      </c>
      <c r="K32" s="117"/>
      <c r="L32" s="117"/>
      <c r="M32" s="117"/>
      <c r="N32" s="117"/>
      <c r="O32" s="117"/>
      <c r="P32" s="117"/>
      <c r="Q32" s="117"/>
      <c r="R32" s="117"/>
      <c r="S32" s="118"/>
    </row>
    <row r="33" spans="1:19" ht="37.5" customHeight="1" x14ac:dyDescent="0.25">
      <c r="A33" s="126"/>
      <c r="B33" s="157" t="s">
        <v>20</v>
      </c>
      <c r="C33" s="128" t="s">
        <v>48</v>
      </c>
      <c r="D33" s="130">
        <v>4026</v>
      </c>
      <c r="E33" s="130">
        <v>4357</v>
      </c>
      <c r="F33" s="70">
        <f t="shared" si="2"/>
        <v>331</v>
      </c>
      <c r="G33" s="70"/>
      <c r="H33" s="70">
        <f t="shared" si="3"/>
        <v>108.2</v>
      </c>
      <c r="I33" s="70"/>
      <c r="J33" s="73" t="s">
        <v>23</v>
      </c>
      <c r="K33" s="74"/>
      <c r="L33" s="74"/>
      <c r="M33" s="74"/>
      <c r="N33" s="74"/>
      <c r="O33" s="74"/>
      <c r="P33" s="74"/>
      <c r="Q33" s="74"/>
      <c r="R33" s="74"/>
      <c r="S33" s="75"/>
    </row>
    <row r="34" spans="1:19" ht="198" customHeight="1" thickBot="1" x14ac:dyDescent="0.3">
      <c r="A34" s="127"/>
      <c r="B34" s="157"/>
      <c r="C34" s="129"/>
      <c r="D34" s="130"/>
      <c r="E34" s="130"/>
      <c r="F34" s="70"/>
      <c r="G34" s="70"/>
      <c r="H34" s="70"/>
      <c r="I34" s="70"/>
      <c r="J34" s="61" t="s">
        <v>101</v>
      </c>
      <c r="K34" s="62"/>
      <c r="L34" s="62"/>
      <c r="M34" s="62"/>
      <c r="N34" s="62"/>
      <c r="O34" s="62"/>
      <c r="P34" s="62"/>
      <c r="Q34" s="62"/>
      <c r="R34" s="62"/>
      <c r="S34" s="63"/>
    </row>
    <row r="35" spans="1:19" ht="339" customHeight="1" thickBot="1" x14ac:dyDescent="0.3">
      <c r="A35" s="139" t="s">
        <v>25</v>
      </c>
      <c r="B35" s="140"/>
      <c r="C35" s="140"/>
      <c r="D35" s="140"/>
      <c r="E35" s="140"/>
      <c r="F35" s="140"/>
      <c r="G35" s="140"/>
      <c r="H35" s="140"/>
      <c r="I35" s="140"/>
      <c r="J35" s="140"/>
      <c r="K35" s="140"/>
      <c r="L35" s="140"/>
      <c r="M35" s="140"/>
      <c r="N35" s="140"/>
      <c r="O35" s="140"/>
      <c r="P35" s="140"/>
      <c r="Q35" s="140"/>
      <c r="R35" s="140"/>
      <c r="S35" s="141"/>
    </row>
    <row r="36" spans="1:19" ht="26.25" customHeight="1" x14ac:dyDescent="0.5">
      <c r="A36" s="105" t="s">
        <v>5</v>
      </c>
      <c r="B36" s="42" t="s">
        <v>6</v>
      </c>
      <c r="C36" s="43"/>
      <c r="D36" s="48" t="s">
        <v>7</v>
      </c>
      <c r="E36" s="48"/>
      <c r="F36" s="48" t="s">
        <v>8</v>
      </c>
      <c r="G36" s="48"/>
      <c r="H36" s="48"/>
      <c r="I36" s="48"/>
      <c r="J36" s="49" t="s">
        <v>9</v>
      </c>
      <c r="K36" s="50"/>
      <c r="L36" s="50"/>
      <c r="M36" s="50"/>
      <c r="N36" s="50"/>
      <c r="O36" s="50"/>
      <c r="P36" s="50"/>
      <c r="Q36" s="50"/>
      <c r="R36" s="50"/>
      <c r="S36" s="51"/>
    </row>
    <row r="37" spans="1:19" ht="30" customHeight="1" x14ac:dyDescent="0.5">
      <c r="A37" s="106"/>
      <c r="B37" s="44"/>
      <c r="C37" s="45"/>
      <c r="D37" s="32" t="s">
        <v>10</v>
      </c>
      <c r="E37" s="32" t="s">
        <v>11</v>
      </c>
      <c r="F37" s="71" t="s">
        <v>12</v>
      </c>
      <c r="G37" s="71"/>
      <c r="H37" s="71" t="s">
        <v>13</v>
      </c>
      <c r="I37" s="71"/>
      <c r="J37" s="52"/>
      <c r="K37" s="53"/>
      <c r="L37" s="53"/>
      <c r="M37" s="53"/>
      <c r="N37" s="53"/>
      <c r="O37" s="53"/>
      <c r="P37" s="53"/>
      <c r="Q37" s="53"/>
      <c r="R37" s="53"/>
      <c r="S37" s="54"/>
    </row>
    <row r="38" spans="1:19" ht="26.25" customHeight="1" x14ac:dyDescent="0.25">
      <c r="A38" s="107"/>
      <c r="B38" s="46"/>
      <c r="C38" s="47"/>
      <c r="D38" s="33" t="s">
        <v>14</v>
      </c>
      <c r="E38" s="33" t="s">
        <v>15</v>
      </c>
      <c r="F38" s="72" t="s">
        <v>16</v>
      </c>
      <c r="G38" s="72"/>
      <c r="H38" s="72" t="s">
        <v>17</v>
      </c>
      <c r="I38" s="72"/>
      <c r="J38" s="55"/>
      <c r="K38" s="56"/>
      <c r="L38" s="56"/>
      <c r="M38" s="56"/>
      <c r="N38" s="56"/>
      <c r="O38" s="56"/>
      <c r="P38" s="56"/>
      <c r="Q38" s="56"/>
      <c r="R38" s="56"/>
      <c r="S38" s="57"/>
    </row>
    <row r="39" spans="1:19" ht="39.75" customHeight="1" x14ac:dyDescent="0.25">
      <c r="A39" s="125">
        <v>3</v>
      </c>
      <c r="B39" s="96" t="s">
        <v>18</v>
      </c>
      <c r="C39" s="99" t="s">
        <v>49</v>
      </c>
      <c r="D39" s="84">
        <f>IF(D44=0,0,ROUND(D42/D44*100,1))</f>
        <v>97.1</v>
      </c>
      <c r="E39" s="84">
        <f>IF(E44=0,0,ROUND(E42/E44*100,1))</f>
        <v>99.4</v>
      </c>
      <c r="F39" s="87">
        <f>E39-D39</f>
        <v>2.3000000000000114</v>
      </c>
      <c r="G39" s="88"/>
      <c r="H39" s="87">
        <f>IF(D39=0,0,ROUND(E39/D39*100,1))</f>
        <v>102.4</v>
      </c>
      <c r="I39" s="88"/>
      <c r="J39" s="73" t="s">
        <v>69</v>
      </c>
      <c r="K39" s="74"/>
      <c r="L39" s="74"/>
      <c r="M39" s="74"/>
      <c r="N39" s="74"/>
      <c r="O39" s="74"/>
      <c r="P39" s="74"/>
      <c r="Q39" s="74"/>
      <c r="R39" s="74"/>
      <c r="S39" s="75"/>
    </row>
    <row r="40" spans="1:19" ht="139.5" customHeight="1" x14ac:dyDescent="0.25">
      <c r="A40" s="126"/>
      <c r="B40" s="97"/>
      <c r="C40" s="100"/>
      <c r="D40" s="85"/>
      <c r="E40" s="85"/>
      <c r="F40" s="89"/>
      <c r="G40" s="90"/>
      <c r="H40" s="89"/>
      <c r="I40" s="90"/>
      <c r="J40" s="76" t="str">
        <f>"El indicador al final del período de evaluación registró un alcanzado del "&amp;E39&amp;" por ciento en comparación con la meta programada del "&amp;D39&amp;" por ciento, representa un cumplimiento de la meta del "&amp;H39&amp;" por ciento, colocando el indicador en un semáforo de color "&amp;IF(AND(D39=0,H39=0),"",IF(AND(H39&gt;=95,H39&lt;=105,H42&gt;=95,H42&lt;=105,H44&gt;=95,H44&lt;=105),"VERDE:SE LOGRÓ LA META",IF(AND(H39&gt;=95,H39&lt;=105,H42&lt;95),"VERDE:AUNQUE EL INDICADOR ES VERDE, HAY VARIACIÓN EN VARIABLES",IF(AND(H39&gt;=95,H39&lt;=105,H42&gt;105),"VERDE:AUNQUE EL INDICADOR ES VERDE, HAY VARIACIÓN EN VARIABLES",IF(AND(H39&gt;=95,H39&lt;=105,H44&lt;95),"VERDE:AUNQUE EL INDICADOR ES VERDE, HAY VARIACIÓN EN VARIABLES",IF(AND(H39&gt;=95,H39&lt;=105,H44&gt;105),"VERDE:AUNQUE EL INDICADOR ES VERDE, HAY VARIACIÓN EN VARIABLES",IF(OR(AND(H39&gt;=90,H39&lt;95),AND(H39&gt;105,H39&lt;=110)),"AMARILLO",IF(OR(H39&lt;90,H39&gt;110),"ROJO",IF(AND(D39&lt;&gt;0,E39=0),"ROJO","")))))))))&amp;". 
"&amp;IF(AND(D39=0,E39=0),"NO",IF(OR(H39&lt;95,H39&gt;105),"SI","NO"))&amp;" hubo variación en el indicador y "&amp;IF(AND(D42=0,D44=0,H42=0,H44=0),"NO",IF(OR(H42&lt;95,H42&gt;105,H44&lt;95,H44&gt;105),"SI","NO"))&amp;" hubo variación en variables."</f>
        <v>El indicador al final del período de evaluación registró un alcanzado del 99.4 por ciento en comparación con la meta programada del 97.1 por ciento, representa un cumplimiento de la meta del 102.4 por ciento, colocando el indicador en un semáforo de color VERDE:AUNQUE EL INDICADOR ES VERDE, HAY VARIACIÓN EN VARIABLES. 
NO hubo variación en el indicador y SI hubo variación en variables.</v>
      </c>
      <c r="K40" s="77"/>
      <c r="L40" s="77"/>
      <c r="M40" s="77"/>
      <c r="N40" s="77"/>
      <c r="O40" s="77"/>
      <c r="P40" s="77"/>
      <c r="Q40" s="77"/>
      <c r="R40" s="77"/>
      <c r="S40" s="78"/>
    </row>
    <row r="41" spans="1:19" ht="280.5" customHeight="1" x14ac:dyDescent="0.25">
      <c r="A41" s="126"/>
      <c r="B41" s="98"/>
      <c r="C41" s="101"/>
      <c r="D41" s="86"/>
      <c r="E41" s="86"/>
      <c r="F41" s="91"/>
      <c r="G41" s="92"/>
      <c r="H41" s="91"/>
      <c r="I41" s="92"/>
      <c r="J41" s="93" t="s">
        <v>93</v>
      </c>
      <c r="K41" s="94"/>
      <c r="L41" s="94"/>
      <c r="M41" s="94"/>
      <c r="N41" s="94"/>
      <c r="O41" s="94"/>
      <c r="P41" s="94"/>
      <c r="Q41" s="94"/>
      <c r="R41" s="94"/>
      <c r="S41" s="95"/>
    </row>
    <row r="42" spans="1:19" ht="42" customHeight="1" x14ac:dyDescent="0.25">
      <c r="A42" s="126"/>
      <c r="B42" s="79" t="s">
        <v>19</v>
      </c>
      <c r="C42" s="131" t="s">
        <v>50</v>
      </c>
      <c r="D42" s="132">
        <v>367</v>
      </c>
      <c r="E42" s="123">
        <v>348</v>
      </c>
      <c r="F42" s="87">
        <f>E42-D42</f>
        <v>-19</v>
      </c>
      <c r="G42" s="88"/>
      <c r="H42" s="87">
        <f>IF(D42=0,0,ROUND(E42/D42*100,1))</f>
        <v>94.8</v>
      </c>
      <c r="I42" s="88"/>
      <c r="J42" s="73" t="s">
        <v>27</v>
      </c>
      <c r="K42" s="74"/>
      <c r="L42" s="74"/>
      <c r="M42" s="74"/>
      <c r="N42" s="74"/>
      <c r="O42" s="74"/>
      <c r="P42" s="74"/>
      <c r="Q42" s="74"/>
      <c r="R42" s="74"/>
      <c r="S42" s="75"/>
    </row>
    <row r="43" spans="1:19" ht="173.25" customHeight="1" x14ac:dyDescent="0.25">
      <c r="A43" s="126"/>
      <c r="B43" s="79"/>
      <c r="C43" s="131"/>
      <c r="D43" s="132"/>
      <c r="E43" s="124"/>
      <c r="F43" s="91"/>
      <c r="G43" s="92"/>
      <c r="H43" s="91"/>
      <c r="I43" s="92"/>
      <c r="J43" s="116" t="s">
        <v>85</v>
      </c>
      <c r="K43" s="117"/>
      <c r="L43" s="117"/>
      <c r="M43" s="117"/>
      <c r="N43" s="117"/>
      <c r="O43" s="117"/>
      <c r="P43" s="117"/>
      <c r="Q43" s="117"/>
      <c r="R43" s="117"/>
      <c r="S43" s="118"/>
    </row>
    <row r="44" spans="1:19" ht="41.25" customHeight="1" x14ac:dyDescent="0.25">
      <c r="A44" s="126"/>
      <c r="B44" s="119" t="s">
        <v>20</v>
      </c>
      <c r="C44" s="121" t="s">
        <v>51</v>
      </c>
      <c r="D44" s="123">
        <v>378</v>
      </c>
      <c r="E44" s="123">
        <v>350</v>
      </c>
      <c r="F44" s="87">
        <f>E44-D44</f>
        <v>-28</v>
      </c>
      <c r="G44" s="88"/>
      <c r="H44" s="87">
        <f>IF(D44=0,0,ROUND(E44/D44*100,1))</f>
        <v>92.6</v>
      </c>
      <c r="I44" s="88"/>
      <c r="J44" s="73" t="s">
        <v>23</v>
      </c>
      <c r="K44" s="74"/>
      <c r="L44" s="74"/>
      <c r="M44" s="74"/>
      <c r="N44" s="74"/>
      <c r="O44" s="74"/>
      <c r="P44" s="74"/>
      <c r="Q44" s="74"/>
      <c r="R44" s="74"/>
      <c r="S44" s="75"/>
    </row>
    <row r="45" spans="1:19" ht="156" customHeight="1" thickBot="1" x14ac:dyDescent="0.3">
      <c r="A45" s="127"/>
      <c r="B45" s="120"/>
      <c r="C45" s="122"/>
      <c r="D45" s="124"/>
      <c r="E45" s="124"/>
      <c r="F45" s="91"/>
      <c r="G45" s="92"/>
      <c r="H45" s="91"/>
      <c r="I45" s="92"/>
      <c r="J45" s="61" t="s">
        <v>94</v>
      </c>
      <c r="K45" s="62"/>
      <c r="L45" s="62"/>
      <c r="M45" s="62"/>
      <c r="N45" s="62"/>
      <c r="O45" s="62"/>
      <c r="P45" s="62"/>
      <c r="Q45" s="62"/>
      <c r="R45" s="62"/>
      <c r="S45" s="63"/>
    </row>
    <row r="46" spans="1:19" ht="39" customHeight="1" thickBot="1" x14ac:dyDescent="0.3">
      <c r="A46" s="13"/>
      <c r="B46" s="14"/>
      <c r="C46" s="14"/>
      <c r="D46" s="14"/>
      <c r="E46" s="14"/>
      <c r="F46" s="14"/>
      <c r="G46" s="14"/>
      <c r="H46" s="14"/>
      <c r="I46" s="14"/>
      <c r="J46" s="14"/>
      <c r="K46" s="14"/>
      <c r="L46" s="14"/>
      <c r="M46" s="14"/>
      <c r="N46" s="14"/>
      <c r="O46" s="14"/>
      <c r="P46" s="14"/>
      <c r="Q46" s="14"/>
      <c r="R46" s="14"/>
      <c r="S46" s="14"/>
    </row>
    <row r="47" spans="1:19" ht="26.25" customHeight="1" x14ac:dyDescent="0.5">
      <c r="A47" s="105" t="s">
        <v>5</v>
      </c>
      <c r="B47" s="42" t="s">
        <v>6</v>
      </c>
      <c r="C47" s="43"/>
      <c r="D47" s="48" t="s">
        <v>7</v>
      </c>
      <c r="E47" s="48"/>
      <c r="F47" s="48" t="s">
        <v>8</v>
      </c>
      <c r="G47" s="48"/>
      <c r="H47" s="48"/>
      <c r="I47" s="48"/>
      <c r="J47" s="49" t="s">
        <v>9</v>
      </c>
      <c r="K47" s="50"/>
      <c r="L47" s="50"/>
      <c r="M47" s="50"/>
      <c r="N47" s="50"/>
      <c r="O47" s="50"/>
      <c r="P47" s="50"/>
      <c r="Q47" s="50"/>
      <c r="R47" s="50"/>
      <c r="S47" s="51"/>
    </row>
    <row r="48" spans="1:19" ht="30" customHeight="1" x14ac:dyDescent="0.5">
      <c r="A48" s="106"/>
      <c r="B48" s="44"/>
      <c r="C48" s="45"/>
      <c r="D48" s="32" t="s">
        <v>10</v>
      </c>
      <c r="E48" s="32" t="s">
        <v>11</v>
      </c>
      <c r="F48" s="71" t="s">
        <v>12</v>
      </c>
      <c r="G48" s="71"/>
      <c r="H48" s="71" t="s">
        <v>13</v>
      </c>
      <c r="I48" s="71"/>
      <c r="J48" s="52"/>
      <c r="K48" s="53"/>
      <c r="L48" s="53"/>
      <c r="M48" s="53"/>
      <c r="N48" s="53"/>
      <c r="O48" s="53"/>
      <c r="P48" s="53"/>
      <c r="Q48" s="53"/>
      <c r="R48" s="53"/>
      <c r="S48" s="54"/>
    </row>
    <row r="49" spans="1:19" ht="26.25" customHeight="1" x14ac:dyDescent="0.25">
      <c r="A49" s="107"/>
      <c r="B49" s="46"/>
      <c r="C49" s="47"/>
      <c r="D49" s="33" t="s">
        <v>14</v>
      </c>
      <c r="E49" s="33" t="s">
        <v>15</v>
      </c>
      <c r="F49" s="72" t="s">
        <v>16</v>
      </c>
      <c r="G49" s="72"/>
      <c r="H49" s="72" t="s">
        <v>17</v>
      </c>
      <c r="I49" s="72"/>
      <c r="J49" s="55"/>
      <c r="K49" s="56"/>
      <c r="L49" s="56"/>
      <c r="M49" s="56"/>
      <c r="N49" s="56"/>
      <c r="O49" s="56"/>
      <c r="P49" s="56"/>
      <c r="Q49" s="56"/>
      <c r="R49" s="56"/>
      <c r="S49" s="57"/>
    </row>
    <row r="50" spans="1:19" ht="40.5" customHeight="1" x14ac:dyDescent="0.25">
      <c r="A50" s="125">
        <v>4</v>
      </c>
      <c r="B50" s="96" t="s">
        <v>18</v>
      </c>
      <c r="C50" s="99" t="s">
        <v>32</v>
      </c>
      <c r="D50" s="84">
        <f>IF(D55=0,0,ROUND(D53/D55*100,1))</f>
        <v>100</v>
      </c>
      <c r="E50" s="84">
        <f>IF(E55=0,0,ROUND(E53/E55*100,1))</f>
        <v>100</v>
      </c>
      <c r="F50" s="87">
        <f>E50-D50</f>
        <v>0</v>
      </c>
      <c r="G50" s="88"/>
      <c r="H50" s="87">
        <f>IF(D50=0,0,ROUND(E50/D50*100,1))</f>
        <v>100</v>
      </c>
      <c r="I50" s="88"/>
      <c r="J50" s="73" t="s">
        <v>69</v>
      </c>
      <c r="K50" s="74"/>
      <c r="L50" s="74"/>
      <c r="M50" s="74"/>
      <c r="N50" s="74"/>
      <c r="O50" s="74"/>
      <c r="P50" s="74"/>
      <c r="Q50" s="74"/>
      <c r="R50" s="74"/>
      <c r="S50" s="75"/>
    </row>
    <row r="51" spans="1:19" ht="136.5" customHeight="1" x14ac:dyDescent="0.25">
      <c r="A51" s="126"/>
      <c r="B51" s="97"/>
      <c r="C51" s="100"/>
      <c r="D51" s="85"/>
      <c r="E51" s="85"/>
      <c r="F51" s="89"/>
      <c r="G51" s="90"/>
      <c r="H51" s="89"/>
      <c r="I51" s="90"/>
      <c r="J51" s="76" t="str">
        <f>"El indicador al final del período de evaluación registró un alcanzado del "&amp;E50&amp;" por ciento en comparación con la meta programada del "&amp;D50&amp;" por ciento, representa un cumplimiento de la meta del "&amp;H50&amp;" por ciento, colocando el indicador en un semáforo de color "&amp;IF(AND(D50=0,H50=0),"",IF(AND(H50&gt;=95,H50&lt;=105,H53&gt;=95,H53&lt;=105,H55&gt;=95,H55&lt;=105),"VERDE:SE LOGRÓ LA META",IF(AND(H50&gt;=95,H50&lt;=105,H53&lt;95),"VERDE:AUNQUE EL INDICADOR ES VERDE, HAY VARIACIÓN EN VARIABLES",IF(AND(H50&gt;=95,H50&lt;=105,H53&gt;105),"VERDE:AUNQUE EL INDICADOR ES VERDE, HAY VARIACIÓN EN VARIABLES",IF(AND(H50&gt;=95,H50&lt;=105,H55&lt;95),"VERDE:AUNQUE EL INDICADOR ES VERDE, HAY VARIACIÓN EN VARIABLES",IF(AND(H50&gt;=95,H50&lt;=105,H55&gt;105),"VERDE:AUNQUE EL INDICADOR ES VERDE, HAY VARIACIÓN EN VARIABLES",IF(OR(AND(H50&gt;=90,H50&lt;95),AND(H50&gt;105,H50&lt;=110)),"AMARILLO",IF(OR(H50&lt;90,H50&gt;110),"ROJO",IF(AND(D50&lt;&gt;0,E50=0),"ROJO","")))))))))&amp;". 
"&amp;IF(AND(D50=0,E50=0),"NO",IF(OR(H50&lt;95,H50&gt;105),"SI","NO"))&amp;" hubo variación en el indicador y "&amp;IF(AND(D53=0,D55=0,H53=0,H55=0),"NO",IF(OR(H53&lt;95,H53&gt;105,H55&lt;95,H55&gt;105),"SI","NO"))&amp;" hubo variación en variables."</f>
        <v>El indicador al final del período de evaluación registró un alcanzado del 100 por ciento en comparación con la meta programada del 100 por ciento, representa un cumplimiento de la meta del 100 por ciento, colocando el indicador en un semáforo de color VERDE:AUNQUE EL INDICADOR ES VERDE, HAY VARIACIÓN EN VARIABLES. 
NO hubo variación en el indicador y SI hubo variación en variables.</v>
      </c>
      <c r="K51" s="77"/>
      <c r="L51" s="77"/>
      <c r="M51" s="77"/>
      <c r="N51" s="77"/>
      <c r="O51" s="77"/>
      <c r="P51" s="77"/>
      <c r="Q51" s="77"/>
      <c r="R51" s="77"/>
      <c r="S51" s="78"/>
    </row>
    <row r="52" spans="1:19" ht="264" customHeight="1" x14ac:dyDescent="0.25">
      <c r="A52" s="126"/>
      <c r="B52" s="98"/>
      <c r="C52" s="101"/>
      <c r="D52" s="86"/>
      <c r="E52" s="86"/>
      <c r="F52" s="91"/>
      <c r="G52" s="92"/>
      <c r="H52" s="91"/>
      <c r="I52" s="92"/>
      <c r="J52" s="93" t="s">
        <v>87</v>
      </c>
      <c r="K52" s="94"/>
      <c r="L52" s="94"/>
      <c r="M52" s="94"/>
      <c r="N52" s="94"/>
      <c r="O52" s="94"/>
      <c r="P52" s="94"/>
      <c r="Q52" s="94"/>
      <c r="R52" s="94"/>
      <c r="S52" s="95"/>
    </row>
    <row r="53" spans="1:19" ht="35.25" customHeight="1" x14ac:dyDescent="0.25">
      <c r="A53" s="126"/>
      <c r="B53" s="119" t="s">
        <v>19</v>
      </c>
      <c r="C53" s="121" t="s">
        <v>33</v>
      </c>
      <c r="D53" s="123">
        <v>464631</v>
      </c>
      <c r="E53" s="123">
        <v>524745</v>
      </c>
      <c r="F53" s="87">
        <f>E53-D53</f>
        <v>60114</v>
      </c>
      <c r="G53" s="88"/>
      <c r="H53" s="87">
        <f>IF(D53=0,0,ROUND(E53/D53*100,1))</f>
        <v>112.9</v>
      </c>
      <c r="I53" s="88"/>
      <c r="J53" s="73" t="s">
        <v>27</v>
      </c>
      <c r="K53" s="74"/>
      <c r="L53" s="74"/>
      <c r="M53" s="74"/>
      <c r="N53" s="74"/>
      <c r="O53" s="74"/>
      <c r="P53" s="74"/>
      <c r="Q53" s="74"/>
      <c r="R53" s="74"/>
      <c r="S53" s="75"/>
    </row>
    <row r="54" spans="1:19" ht="180.75" customHeight="1" x14ac:dyDescent="0.25">
      <c r="A54" s="126"/>
      <c r="B54" s="120"/>
      <c r="C54" s="122"/>
      <c r="D54" s="124"/>
      <c r="E54" s="124"/>
      <c r="F54" s="91"/>
      <c r="G54" s="92"/>
      <c r="H54" s="91"/>
      <c r="I54" s="92"/>
      <c r="J54" s="116" t="s">
        <v>85</v>
      </c>
      <c r="K54" s="117"/>
      <c r="L54" s="117"/>
      <c r="M54" s="117"/>
      <c r="N54" s="117"/>
      <c r="O54" s="117"/>
      <c r="P54" s="117"/>
      <c r="Q54" s="117"/>
      <c r="R54" s="117"/>
      <c r="S54" s="118"/>
    </row>
    <row r="55" spans="1:19" ht="38.25" customHeight="1" x14ac:dyDescent="0.25">
      <c r="A55" s="126"/>
      <c r="B55" s="119" t="s">
        <v>20</v>
      </c>
      <c r="C55" s="121" t="s">
        <v>52</v>
      </c>
      <c r="D55" s="123">
        <v>464631</v>
      </c>
      <c r="E55" s="123">
        <v>524745</v>
      </c>
      <c r="F55" s="87">
        <f>E55-D55</f>
        <v>60114</v>
      </c>
      <c r="G55" s="88"/>
      <c r="H55" s="87">
        <f>IF(D55=0,0,ROUND(E55/D55*100,1))</f>
        <v>112.9</v>
      </c>
      <c r="I55" s="88"/>
      <c r="J55" s="73" t="s">
        <v>23</v>
      </c>
      <c r="K55" s="74"/>
      <c r="L55" s="74"/>
      <c r="M55" s="74"/>
      <c r="N55" s="74"/>
      <c r="O55" s="74"/>
      <c r="P55" s="74"/>
      <c r="Q55" s="74"/>
      <c r="R55" s="74"/>
      <c r="S55" s="75"/>
    </row>
    <row r="56" spans="1:19" ht="169.5" customHeight="1" thickBot="1" x14ac:dyDescent="0.3">
      <c r="A56" s="127"/>
      <c r="B56" s="120"/>
      <c r="C56" s="122"/>
      <c r="D56" s="124"/>
      <c r="E56" s="124"/>
      <c r="F56" s="91"/>
      <c r="G56" s="92"/>
      <c r="H56" s="91"/>
      <c r="I56" s="92"/>
      <c r="J56" s="61" t="s">
        <v>90</v>
      </c>
      <c r="K56" s="62"/>
      <c r="L56" s="62"/>
      <c r="M56" s="62"/>
      <c r="N56" s="62"/>
      <c r="O56" s="62"/>
      <c r="P56" s="62"/>
      <c r="Q56" s="62"/>
      <c r="R56" s="62"/>
      <c r="S56" s="63"/>
    </row>
    <row r="57" spans="1:19" ht="355.5" customHeight="1" thickBot="1" x14ac:dyDescent="0.3">
      <c r="A57" s="139" t="s">
        <v>26</v>
      </c>
      <c r="B57" s="140"/>
      <c r="C57" s="140"/>
      <c r="D57" s="140"/>
      <c r="E57" s="140"/>
      <c r="F57" s="140"/>
      <c r="G57" s="140"/>
      <c r="H57" s="140"/>
      <c r="I57" s="140"/>
      <c r="J57" s="140"/>
      <c r="K57" s="140"/>
      <c r="L57" s="140"/>
      <c r="M57" s="140"/>
      <c r="N57" s="140"/>
      <c r="O57" s="140"/>
      <c r="P57" s="140"/>
      <c r="Q57" s="140"/>
      <c r="R57" s="140"/>
      <c r="S57" s="141"/>
    </row>
    <row r="58" spans="1:19" ht="36" customHeight="1" x14ac:dyDescent="0.5">
      <c r="A58" s="105" t="s">
        <v>5</v>
      </c>
      <c r="B58" s="42" t="s">
        <v>6</v>
      </c>
      <c r="C58" s="43"/>
      <c r="D58" s="48" t="s">
        <v>7</v>
      </c>
      <c r="E58" s="48"/>
      <c r="F58" s="48" t="s">
        <v>8</v>
      </c>
      <c r="G58" s="48"/>
      <c r="H58" s="48"/>
      <c r="I58" s="48"/>
      <c r="J58" s="49" t="s">
        <v>9</v>
      </c>
      <c r="K58" s="50"/>
      <c r="L58" s="50"/>
      <c r="M58" s="50"/>
      <c r="N58" s="50"/>
      <c r="O58" s="50"/>
      <c r="P58" s="50"/>
      <c r="Q58" s="50"/>
      <c r="R58" s="50"/>
      <c r="S58" s="51"/>
    </row>
    <row r="59" spans="1:19" ht="30" customHeight="1" x14ac:dyDescent="0.5">
      <c r="A59" s="106"/>
      <c r="B59" s="44"/>
      <c r="C59" s="45"/>
      <c r="D59" s="32" t="s">
        <v>10</v>
      </c>
      <c r="E59" s="32" t="s">
        <v>11</v>
      </c>
      <c r="F59" s="71" t="s">
        <v>12</v>
      </c>
      <c r="G59" s="71"/>
      <c r="H59" s="71" t="s">
        <v>13</v>
      </c>
      <c r="I59" s="71"/>
      <c r="J59" s="52"/>
      <c r="K59" s="53"/>
      <c r="L59" s="53"/>
      <c r="M59" s="53"/>
      <c r="N59" s="53"/>
      <c r="O59" s="53"/>
      <c r="P59" s="53"/>
      <c r="Q59" s="53"/>
      <c r="R59" s="53"/>
      <c r="S59" s="54"/>
    </row>
    <row r="60" spans="1:19" ht="35.25" customHeight="1" x14ac:dyDescent="0.25">
      <c r="A60" s="107"/>
      <c r="B60" s="46"/>
      <c r="C60" s="47"/>
      <c r="D60" s="33" t="s">
        <v>14</v>
      </c>
      <c r="E60" s="33" t="s">
        <v>15</v>
      </c>
      <c r="F60" s="72" t="s">
        <v>16</v>
      </c>
      <c r="G60" s="72"/>
      <c r="H60" s="72" t="s">
        <v>17</v>
      </c>
      <c r="I60" s="72"/>
      <c r="J60" s="55"/>
      <c r="K60" s="56"/>
      <c r="L60" s="56"/>
      <c r="M60" s="56"/>
      <c r="N60" s="56"/>
      <c r="O60" s="56"/>
      <c r="P60" s="56"/>
      <c r="Q60" s="56"/>
      <c r="R60" s="56"/>
      <c r="S60" s="57"/>
    </row>
    <row r="61" spans="1:19" ht="37.5" customHeight="1" x14ac:dyDescent="0.25">
      <c r="A61" s="125">
        <v>5</v>
      </c>
      <c r="B61" s="96" t="s">
        <v>18</v>
      </c>
      <c r="C61" s="99" t="s">
        <v>34</v>
      </c>
      <c r="D61" s="84">
        <f>IF(D66=0,0,ROUND(D64/D66*100,1))</f>
        <v>38</v>
      </c>
      <c r="E61" s="84">
        <f>IF(E66=0,0,ROUND(E64/E66*100,1))</f>
        <v>34</v>
      </c>
      <c r="F61" s="87">
        <f>E61-D61</f>
        <v>-4</v>
      </c>
      <c r="G61" s="88"/>
      <c r="H61" s="87">
        <f>IF(D61=0,0,ROUND(E61/D61*100,1))</f>
        <v>89.5</v>
      </c>
      <c r="I61" s="88"/>
      <c r="J61" s="73" t="s">
        <v>69</v>
      </c>
      <c r="K61" s="74"/>
      <c r="L61" s="74"/>
      <c r="M61" s="74"/>
      <c r="N61" s="74"/>
      <c r="O61" s="74"/>
      <c r="P61" s="74"/>
      <c r="Q61" s="74"/>
      <c r="R61" s="74"/>
      <c r="S61" s="75"/>
    </row>
    <row r="62" spans="1:19" ht="171" customHeight="1" x14ac:dyDescent="0.25">
      <c r="A62" s="126"/>
      <c r="B62" s="97"/>
      <c r="C62" s="100"/>
      <c r="D62" s="85"/>
      <c r="E62" s="85"/>
      <c r="F62" s="89"/>
      <c r="G62" s="90"/>
      <c r="H62" s="89"/>
      <c r="I62" s="90"/>
      <c r="J62" s="76" t="str">
        <f>"El indicador al final del período de evaluación registró un alcanzado del "&amp;E61&amp;" por ciento en comparación con la meta programada del "&amp;D61&amp;" por ciento, representa un cumplimiento de la meta del "&amp;H61&amp;" por ciento, colocando el indicador en un semáforo de color "&amp;IF(AND(D61=0,H61=0),"",IF(AND(H61&gt;=95,H61&lt;=105,H64&gt;=95,H64&lt;=105,H66&gt;=95,H66&lt;=105),"VERDE:SE LOGRÓ LA META",IF(AND(H61&gt;=95,H61&lt;=105,H64&lt;95),"VERDE:AUNQUE EL INDICADOR ES VERDE, HAY VARIACIÓN EN VARIABLES",IF(AND(H61&gt;=95,H61&lt;=105,H64&gt;105),"VERDE:AUNQUE EL INDICADOR ES VERDE, HAY VARIACIÓN EN VARIABLES",IF(AND(H61&gt;=95,H61&lt;=105,H66&lt;95),"VERDE:AUNQUE EL INDICADOR ES VERDE, HAY VARIACIÓN EN VARIABLES",IF(AND(H61&gt;=95,H61&lt;=105,H66&gt;105),"VERDE:AUNQUE EL INDICADOR ES VERDE, HAY VARIACIÓN EN VARIABLES",IF(OR(AND(H61&gt;=90,H61&lt;95),AND(H61&gt;105,H61&lt;=110)),"AMARILLO",IF(OR(H61&lt;90,H61&gt;110),"ROJO",IF(AND(D61&lt;&gt;0,E61=0),"ROJO","")))))))))&amp;". 
"&amp;IF(AND(D61=0,E61=0),"NO",IF(OR(H61&lt;95,H61&gt;105),"SI","NO"))&amp;" hubo variación en el indicador y "&amp;IF(AND(D64=0,D66=0,H64=0,H66=0),"NO",IF(OR(H64&lt;95,H64&gt;105,H66&lt;95,H66&gt;105),"SI","NO"))&amp;" hubo variación en variables."</f>
        <v>El indicador al final del período de evaluación registró un alcanzado del 34 por ciento en comparación con la meta programada del 38 por ciento, representa un cumplimiento de la meta del 89.5 por ciento, colocando el indicador en un semáforo de color ROJO. 
SI hubo variación en el indicador y SI hubo variación en variables.</v>
      </c>
      <c r="K62" s="77"/>
      <c r="L62" s="77"/>
      <c r="M62" s="77"/>
      <c r="N62" s="77"/>
      <c r="O62" s="77"/>
      <c r="P62" s="77"/>
      <c r="Q62" s="77"/>
      <c r="R62" s="77"/>
      <c r="S62" s="78"/>
    </row>
    <row r="63" spans="1:19" ht="302.25" customHeight="1" x14ac:dyDescent="0.25">
      <c r="A63" s="126"/>
      <c r="B63" s="98"/>
      <c r="C63" s="101"/>
      <c r="D63" s="86"/>
      <c r="E63" s="86"/>
      <c r="F63" s="91"/>
      <c r="G63" s="92"/>
      <c r="H63" s="91"/>
      <c r="I63" s="92"/>
      <c r="J63" s="93" t="s">
        <v>95</v>
      </c>
      <c r="K63" s="94"/>
      <c r="L63" s="94"/>
      <c r="M63" s="94"/>
      <c r="N63" s="94"/>
      <c r="O63" s="94"/>
      <c r="P63" s="94"/>
      <c r="Q63" s="94"/>
      <c r="R63" s="94"/>
      <c r="S63" s="95"/>
    </row>
    <row r="64" spans="1:19" ht="42" customHeight="1" x14ac:dyDescent="0.25">
      <c r="A64" s="126"/>
      <c r="B64" s="119" t="s">
        <v>19</v>
      </c>
      <c r="C64" s="80" t="s">
        <v>35</v>
      </c>
      <c r="D64" s="132">
        <v>52076</v>
      </c>
      <c r="E64" s="132">
        <v>52853</v>
      </c>
      <c r="F64" s="70">
        <f t="shared" ref="F64" si="4">E64-D64</f>
        <v>777</v>
      </c>
      <c r="G64" s="70"/>
      <c r="H64" s="70">
        <f t="shared" ref="H64" si="5">IF(D64=0,0,ROUND(E64/D64*100,1))</f>
        <v>101.5</v>
      </c>
      <c r="I64" s="70"/>
      <c r="J64" s="73" t="s">
        <v>27</v>
      </c>
      <c r="K64" s="74"/>
      <c r="L64" s="74"/>
      <c r="M64" s="74"/>
      <c r="N64" s="74"/>
      <c r="O64" s="74"/>
      <c r="P64" s="74"/>
      <c r="Q64" s="74"/>
      <c r="R64" s="74"/>
      <c r="S64" s="75"/>
    </row>
    <row r="65" spans="1:19" ht="210.75" customHeight="1" x14ac:dyDescent="0.25">
      <c r="A65" s="126"/>
      <c r="B65" s="120"/>
      <c r="C65" s="80"/>
      <c r="D65" s="132"/>
      <c r="E65" s="132"/>
      <c r="F65" s="70"/>
      <c r="G65" s="70"/>
      <c r="H65" s="70"/>
      <c r="I65" s="70"/>
      <c r="J65" s="116" t="s">
        <v>85</v>
      </c>
      <c r="K65" s="117"/>
      <c r="L65" s="117"/>
      <c r="M65" s="117"/>
      <c r="N65" s="117"/>
      <c r="O65" s="117"/>
      <c r="P65" s="117"/>
      <c r="Q65" s="117"/>
      <c r="R65" s="117"/>
      <c r="S65" s="118"/>
    </row>
    <row r="66" spans="1:19" ht="48" customHeight="1" x14ac:dyDescent="0.25">
      <c r="A66" s="126"/>
      <c r="B66" s="119" t="s">
        <v>20</v>
      </c>
      <c r="C66" s="131" t="s">
        <v>53</v>
      </c>
      <c r="D66" s="132">
        <v>137178</v>
      </c>
      <c r="E66" s="132">
        <v>155244</v>
      </c>
      <c r="F66" s="70">
        <f>E66-D66</f>
        <v>18066</v>
      </c>
      <c r="G66" s="70"/>
      <c r="H66" s="70">
        <f>IF(D66=0,0,ROUND(E66/D66*100,1))</f>
        <v>113.2</v>
      </c>
      <c r="I66" s="70"/>
      <c r="J66" s="73" t="s">
        <v>23</v>
      </c>
      <c r="K66" s="74"/>
      <c r="L66" s="74"/>
      <c r="M66" s="74"/>
      <c r="N66" s="74"/>
      <c r="O66" s="74"/>
      <c r="P66" s="74"/>
      <c r="Q66" s="74"/>
      <c r="R66" s="74"/>
      <c r="S66" s="75"/>
    </row>
    <row r="67" spans="1:19" ht="194.25" customHeight="1" thickBot="1" x14ac:dyDescent="0.3">
      <c r="A67" s="127"/>
      <c r="B67" s="120"/>
      <c r="C67" s="131"/>
      <c r="D67" s="132"/>
      <c r="E67" s="132"/>
      <c r="F67" s="70"/>
      <c r="G67" s="70"/>
      <c r="H67" s="70"/>
      <c r="I67" s="70"/>
      <c r="J67" s="61" t="s">
        <v>90</v>
      </c>
      <c r="K67" s="62"/>
      <c r="L67" s="62"/>
      <c r="M67" s="62"/>
      <c r="N67" s="62"/>
      <c r="O67" s="62"/>
      <c r="P67" s="62"/>
      <c r="Q67" s="62"/>
      <c r="R67" s="62"/>
      <c r="S67" s="63"/>
    </row>
    <row r="68" spans="1:19" s="16" customFormat="1" ht="37.5" customHeight="1" thickBot="1" x14ac:dyDescent="0.3">
      <c r="A68" s="23"/>
      <c r="B68" s="17"/>
      <c r="C68" s="18"/>
      <c r="D68" s="19"/>
      <c r="E68" s="19"/>
      <c r="F68" s="20"/>
      <c r="G68" s="20"/>
      <c r="H68" s="20"/>
      <c r="I68" s="20"/>
      <c r="J68" s="21"/>
      <c r="K68" s="21"/>
      <c r="L68" s="21"/>
      <c r="M68" s="21"/>
      <c r="N68" s="21"/>
      <c r="O68" s="21"/>
      <c r="P68" s="21"/>
      <c r="Q68" s="21"/>
      <c r="R68" s="21"/>
      <c r="S68" s="22"/>
    </row>
    <row r="69" spans="1:19" s="16" customFormat="1" ht="36.75" customHeight="1" x14ac:dyDescent="0.5">
      <c r="A69" s="105" t="s">
        <v>5</v>
      </c>
      <c r="B69" s="42" t="s">
        <v>6</v>
      </c>
      <c r="C69" s="43"/>
      <c r="D69" s="48" t="s">
        <v>7</v>
      </c>
      <c r="E69" s="48"/>
      <c r="F69" s="48" t="s">
        <v>8</v>
      </c>
      <c r="G69" s="48"/>
      <c r="H69" s="48"/>
      <c r="I69" s="48"/>
      <c r="J69" s="49" t="s">
        <v>9</v>
      </c>
      <c r="K69" s="50"/>
      <c r="L69" s="50"/>
      <c r="M69" s="50"/>
      <c r="N69" s="50"/>
      <c r="O69" s="50"/>
      <c r="P69" s="50"/>
      <c r="Q69" s="50"/>
      <c r="R69" s="50"/>
      <c r="S69" s="51"/>
    </row>
    <row r="70" spans="1:19" ht="30.75" customHeight="1" x14ac:dyDescent="0.5">
      <c r="A70" s="106"/>
      <c r="B70" s="44"/>
      <c r="C70" s="45"/>
      <c r="D70" s="32" t="s">
        <v>10</v>
      </c>
      <c r="E70" s="32" t="s">
        <v>11</v>
      </c>
      <c r="F70" s="71" t="s">
        <v>12</v>
      </c>
      <c r="G70" s="71"/>
      <c r="H70" s="71" t="s">
        <v>13</v>
      </c>
      <c r="I70" s="71"/>
      <c r="J70" s="52"/>
      <c r="K70" s="53"/>
      <c r="L70" s="53"/>
      <c r="M70" s="53"/>
      <c r="N70" s="53"/>
      <c r="O70" s="53"/>
      <c r="P70" s="53"/>
      <c r="Q70" s="53"/>
      <c r="R70" s="53"/>
      <c r="S70" s="54"/>
    </row>
    <row r="71" spans="1:19" ht="29.25" customHeight="1" x14ac:dyDescent="0.25">
      <c r="A71" s="107"/>
      <c r="B71" s="46"/>
      <c r="C71" s="47"/>
      <c r="D71" s="33" t="s">
        <v>14</v>
      </c>
      <c r="E71" s="33" t="s">
        <v>15</v>
      </c>
      <c r="F71" s="72" t="s">
        <v>16</v>
      </c>
      <c r="G71" s="72"/>
      <c r="H71" s="72" t="s">
        <v>17</v>
      </c>
      <c r="I71" s="72"/>
      <c r="J71" s="55"/>
      <c r="K71" s="56"/>
      <c r="L71" s="56"/>
      <c r="M71" s="56"/>
      <c r="N71" s="56"/>
      <c r="O71" s="56"/>
      <c r="P71" s="56"/>
      <c r="Q71" s="56"/>
      <c r="R71" s="56"/>
      <c r="S71" s="57"/>
    </row>
    <row r="72" spans="1:19" ht="62.25" customHeight="1" x14ac:dyDescent="0.25">
      <c r="A72" s="158">
        <v>6</v>
      </c>
      <c r="B72" s="96" t="s">
        <v>18</v>
      </c>
      <c r="C72" s="99" t="s">
        <v>36</v>
      </c>
      <c r="D72" s="84">
        <f>IF(D77=0,0,ROUND(D75/D77*100,1))</f>
        <v>100</v>
      </c>
      <c r="E72" s="84">
        <f>IF(E77=0,0,ROUND(E75/E77*100,1))</f>
        <v>100</v>
      </c>
      <c r="F72" s="87">
        <f>E72-D72</f>
        <v>0</v>
      </c>
      <c r="G72" s="88"/>
      <c r="H72" s="87">
        <f>IF(D72=0,0,ROUND(E72/D72*100,1))</f>
        <v>100</v>
      </c>
      <c r="I72" s="88"/>
      <c r="J72" s="73" t="s">
        <v>69</v>
      </c>
      <c r="K72" s="74"/>
      <c r="L72" s="74"/>
      <c r="M72" s="74"/>
      <c r="N72" s="74"/>
      <c r="O72" s="74"/>
      <c r="P72" s="74"/>
      <c r="Q72" s="74"/>
      <c r="R72" s="74"/>
      <c r="S72" s="75"/>
    </row>
    <row r="73" spans="1:19" ht="171" customHeight="1" x14ac:dyDescent="0.25">
      <c r="A73" s="158"/>
      <c r="B73" s="97"/>
      <c r="C73" s="100"/>
      <c r="D73" s="85"/>
      <c r="E73" s="85"/>
      <c r="F73" s="89"/>
      <c r="G73" s="90"/>
      <c r="H73" s="89"/>
      <c r="I73" s="90"/>
      <c r="J73" s="76" t="str">
        <f>"El indicador al final del período de evaluación registró un alcanzado del "&amp;E72&amp;" por ciento en comparación con la meta programada del "&amp;D72&amp;" por ciento, representa un cumplimiento de la meta del "&amp;H72&amp;" por ciento, colocando el indicador en un semáforo de color "&amp;IF(AND(D72=0,H72=0),"",IF(AND(H72&gt;=95,H72&lt;=105,H75&gt;=95,H75&lt;=105,H77&gt;=95,H77&lt;=105),"VERDE:SE LOGRÓ LA META",IF(AND(H72&gt;=95,H72&lt;=105,H75&lt;95),"VERDE:AUNQUE EL INDICADOR ES VERDE, HAY VARIACIÓN EN VARIABLES",IF(AND(H72&gt;=95,H72&lt;=105,H75&gt;105),"VERDE:AUNQUE EL INDICADOR ES VERDE, HAY VARIACIÓN EN VARIABLES",IF(AND(H72&gt;=95,H72&lt;=105,H77&lt;95),"VERDE:AUNQUE EL INDICADOR ES VERDE, HAY VARIACIÓN EN VARIABLES",IF(AND(H72&gt;=95,H72&lt;=105,H77&gt;105),"VERDE:AUNQUE EL INDICADOR ES VERDE, HAY VARIACIÓN EN VARIABLES",IF(OR(AND(H72&gt;=90,H72&lt;95),AND(H72&gt;105,H72&lt;=110)),"AMARILLO",IF(OR(H72&lt;90,H72&gt;110),"ROJO",IF(AND(D72&lt;&gt;0,E72=0),"ROJO","")))))))))&amp;". 
"&amp;IF(AND(D72=0,E72=0),"NO",IF(OR(H72&lt;95,H72&gt;105),"SI","NO"))&amp;" hubo variación en el indicador y "&amp;IF(AND(D75=0,D77=0,H75=0,H77=0),"NO",IF(OR(H75&lt;95,H75&gt;105,H77&lt;95,H77&gt;105),"SI","NO"))&amp;" hubo variación en variables."</f>
        <v>El indicador al final del período de evaluación registró un alcanzado del 100 por ciento en comparación con la meta programada del 100 por ciento, representa un cumplimiento de la meta del 100 por ciento, colocando el indicador en un semáforo de color VERDE:AUNQUE EL INDICADOR ES VERDE, HAY VARIACIÓN EN VARIABLES. 
NO hubo variación en el indicador y SI hubo variación en variables.</v>
      </c>
      <c r="K73" s="77"/>
      <c r="L73" s="77"/>
      <c r="M73" s="77"/>
      <c r="N73" s="77"/>
      <c r="O73" s="77"/>
      <c r="P73" s="77"/>
      <c r="Q73" s="77"/>
      <c r="R73" s="77"/>
      <c r="S73" s="78"/>
    </row>
    <row r="74" spans="1:19" ht="273" customHeight="1" x14ac:dyDescent="0.25">
      <c r="A74" s="158"/>
      <c r="B74" s="98"/>
      <c r="C74" s="101"/>
      <c r="D74" s="86"/>
      <c r="E74" s="86"/>
      <c r="F74" s="91"/>
      <c r="G74" s="92"/>
      <c r="H74" s="91"/>
      <c r="I74" s="92"/>
      <c r="J74" s="93" t="s">
        <v>96</v>
      </c>
      <c r="K74" s="94"/>
      <c r="L74" s="94"/>
      <c r="M74" s="94"/>
      <c r="N74" s="94"/>
      <c r="O74" s="94"/>
      <c r="P74" s="94"/>
      <c r="Q74" s="94"/>
      <c r="R74" s="94"/>
      <c r="S74" s="95"/>
    </row>
    <row r="75" spans="1:19" ht="37.5" customHeight="1" x14ac:dyDescent="0.25">
      <c r="A75" s="158"/>
      <c r="B75" s="79" t="s">
        <v>19</v>
      </c>
      <c r="C75" s="80" t="s">
        <v>37</v>
      </c>
      <c r="D75" s="132">
        <v>2749</v>
      </c>
      <c r="E75" s="132">
        <v>2962</v>
      </c>
      <c r="F75" s="70">
        <f t="shared" ref="F75" si="6">E75-D75</f>
        <v>213</v>
      </c>
      <c r="G75" s="70"/>
      <c r="H75" s="70">
        <f t="shared" ref="H75" si="7">IF(D75=0,0,ROUND(E75/D75*100,1))</f>
        <v>107.7</v>
      </c>
      <c r="I75" s="70"/>
      <c r="J75" s="73" t="s">
        <v>27</v>
      </c>
      <c r="K75" s="74"/>
      <c r="L75" s="74"/>
      <c r="M75" s="74"/>
      <c r="N75" s="74"/>
      <c r="O75" s="74"/>
      <c r="P75" s="74"/>
      <c r="Q75" s="74"/>
      <c r="R75" s="74"/>
      <c r="S75" s="75"/>
    </row>
    <row r="76" spans="1:19" ht="234.75" customHeight="1" x14ac:dyDescent="0.25">
      <c r="A76" s="158"/>
      <c r="B76" s="79"/>
      <c r="C76" s="80"/>
      <c r="D76" s="132"/>
      <c r="E76" s="132"/>
      <c r="F76" s="70"/>
      <c r="G76" s="70"/>
      <c r="H76" s="70"/>
      <c r="I76" s="70"/>
      <c r="J76" s="116" t="s">
        <v>85</v>
      </c>
      <c r="K76" s="117"/>
      <c r="L76" s="117"/>
      <c r="M76" s="117"/>
      <c r="N76" s="117"/>
      <c r="O76" s="117"/>
      <c r="P76" s="117"/>
      <c r="Q76" s="117"/>
      <c r="R76" s="117"/>
      <c r="S76" s="118"/>
    </row>
    <row r="77" spans="1:19" ht="32.25" customHeight="1" x14ac:dyDescent="0.25">
      <c r="A77" s="158"/>
      <c r="B77" s="79" t="s">
        <v>20</v>
      </c>
      <c r="C77" s="131" t="s">
        <v>54</v>
      </c>
      <c r="D77" s="132">
        <v>2749</v>
      </c>
      <c r="E77" s="132">
        <v>2962</v>
      </c>
      <c r="F77" s="70">
        <f>E77-D77</f>
        <v>213</v>
      </c>
      <c r="G77" s="70"/>
      <c r="H77" s="70">
        <f>IF(D77=0,0,ROUND(E77/D77*100,1))</f>
        <v>107.7</v>
      </c>
      <c r="I77" s="70"/>
      <c r="J77" s="73" t="s">
        <v>23</v>
      </c>
      <c r="K77" s="74"/>
      <c r="L77" s="74"/>
      <c r="M77" s="74"/>
      <c r="N77" s="74"/>
      <c r="O77" s="74"/>
      <c r="P77" s="74"/>
      <c r="Q77" s="74"/>
      <c r="R77" s="74"/>
      <c r="S77" s="75"/>
    </row>
    <row r="78" spans="1:19" ht="219.75" customHeight="1" thickBot="1" x14ac:dyDescent="0.3">
      <c r="A78" s="158"/>
      <c r="B78" s="79"/>
      <c r="C78" s="131"/>
      <c r="D78" s="132"/>
      <c r="E78" s="132"/>
      <c r="F78" s="70"/>
      <c r="G78" s="70"/>
      <c r="H78" s="70"/>
      <c r="I78" s="70"/>
      <c r="J78" s="61" t="s">
        <v>90</v>
      </c>
      <c r="K78" s="62"/>
      <c r="L78" s="62"/>
      <c r="M78" s="62"/>
      <c r="N78" s="62"/>
      <c r="O78" s="62"/>
      <c r="P78" s="62"/>
      <c r="Q78" s="62"/>
      <c r="R78" s="62"/>
      <c r="S78" s="63"/>
    </row>
    <row r="79" spans="1:19" ht="354.95" customHeight="1" thickBot="1" x14ac:dyDescent="0.3">
      <c r="A79" s="139" t="s">
        <v>24</v>
      </c>
      <c r="B79" s="159"/>
      <c r="C79" s="159"/>
      <c r="D79" s="159"/>
      <c r="E79" s="159"/>
      <c r="F79" s="159"/>
      <c r="G79" s="159"/>
      <c r="H79" s="159"/>
      <c r="I79" s="159"/>
      <c r="J79" s="159"/>
      <c r="K79" s="159"/>
      <c r="L79" s="159"/>
      <c r="M79" s="159"/>
      <c r="N79" s="159"/>
      <c r="O79" s="159"/>
      <c r="P79" s="159"/>
      <c r="Q79" s="159"/>
      <c r="R79" s="159"/>
      <c r="S79" s="160"/>
    </row>
    <row r="80" spans="1:19" ht="45" customHeight="1" x14ac:dyDescent="0.5">
      <c r="A80" s="105" t="s">
        <v>5</v>
      </c>
      <c r="B80" s="42" t="s">
        <v>6</v>
      </c>
      <c r="C80" s="43"/>
      <c r="D80" s="48" t="s">
        <v>7</v>
      </c>
      <c r="E80" s="48"/>
      <c r="F80" s="48" t="s">
        <v>8</v>
      </c>
      <c r="G80" s="48"/>
      <c r="H80" s="48"/>
      <c r="I80" s="48"/>
      <c r="J80" s="49" t="s">
        <v>9</v>
      </c>
      <c r="K80" s="50"/>
      <c r="L80" s="50"/>
      <c r="M80" s="50"/>
      <c r="N80" s="50"/>
      <c r="O80" s="50"/>
      <c r="P80" s="50"/>
      <c r="Q80" s="50"/>
      <c r="R80" s="50"/>
      <c r="S80" s="51"/>
    </row>
    <row r="81" spans="1:19" ht="30" customHeight="1" x14ac:dyDescent="0.5">
      <c r="A81" s="106"/>
      <c r="B81" s="44"/>
      <c r="C81" s="45"/>
      <c r="D81" s="32" t="s">
        <v>10</v>
      </c>
      <c r="E81" s="32" t="s">
        <v>11</v>
      </c>
      <c r="F81" s="71" t="s">
        <v>12</v>
      </c>
      <c r="G81" s="71"/>
      <c r="H81" s="71" t="s">
        <v>13</v>
      </c>
      <c r="I81" s="71"/>
      <c r="J81" s="52"/>
      <c r="K81" s="53"/>
      <c r="L81" s="53"/>
      <c r="M81" s="53"/>
      <c r="N81" s="53"/>
      <c r="O81" s="53"/>
      <c r="P81" s="53"/>
      <c r="Q81" s="53"/>
      <c r="R81" s="53"/>
      <c r="S81" s="54"/>
    </row>
    <row r="82" spans="1:19" ht="30" customHeight="1" x14ac:dyDescent="0.25">
      <c r="A82" s="107"/>
      <c r="B82" s="46"/>
      <c r="C82" s="47"/>
      <c r="D82" s="33" t="s">
        <v>14</v>
      </c>
      <c r="E82" s="33" t="s">
        <v>15</v>
      </c>
      <c r="F82" s="72" t="s">
        <v>16</v>
      </c>
      <c r="G82" s="72"/>
      <c r="H82" s="72" t="s">
        <v>17</v>
      </c>
      <c r="I82" s="72"/>
      <c r="J82" s="55"/>
      <c r="K82" s="56"/>
      <c r="L82" s="56"/>
      <c r="M82" s="56"/>
      <c r="N82" s="56"/>
      <c r="O82" s="56"/>
      <c r="P82" s="56"/>
      <c r="Q82" s="56"/>
      <c r="R82" s="56"/>
      <c r="S82" s="57"/>
    </row>
    <row r="83" spans="1:19" ht="43.5" customHeight="1" x14ac:dyDescent="0.25">
      <c r="A83" s="125">
        <v>7</v>
      </c>
      <c r="B83" s="96" t="s">
        <v>18</v>
      </c>
      <c r="C83" s="99" t="s">
        <v>77</v>
      </c>
      <c r="D83" s="84">
        <f>IF(D88=0,0,ROUND(D86/D88*100,1))</f>
        <v>100</v>
      </c>
      <c r="E83" s="84">
        <f>IF(E88=0,0,ROUND(E86/E88*100,1))</f>
        <v>103.9</v>
      </c>
      <c r="F83" s="87">
        <f>E83-D83</f>
        <v>3.9000000000000057</v>
      </c>
      <c r="G83" s="88"/>
      <c r="H83" s="87">
        <f>IF(D83=0,0,ROUND(E83/D83*100,1))</f>
        <v>103.9</v>
      </c>
      <c r="I83" s="88"/>
      <c r="J83" s="73" t="s">
        <v>69</v>
      </c>
      <c r="K83" s="74"/>
      <c r="L83" s="74"/>
      <c r="M83" s="74"/>
      <c r="N83" s="74"/>
      <c r="O83" s="74"/>
      <c r="P83" s="74"/>
      <c r="Q83" s="74"/>
      <c r="R83" s="74"/>
      <c r="S83" s="75"/>
    </row>
    <row r="84" spans="1:19" ht="167.25" customHeight="1" x14ac:dyDescent="0.25">
      <c r="A84" s="126"/>
      <c r="B84" s="97"/>
      <c r="C84" s="100"/>
      <c r="D84" s="85"/>
      <c r="E84" s="85"/>
      <c r="F84" s="89"/>
      <c r="G84" s="90"/>
      <c r="H84" s="89"/>
      <c r="I84" s="90"/>
      <c r="J84" s="76" t="str">
        <f>"El indicador al final del período de evaluación registró un alcanzado del "&amp;E83&amp;" por ciento en comparación con la meta programada del "&amp;D83&amp;" por ciento, representa un cumplimiento de la meta del "&amp;H83&amp;" por ciento, colocando el indicador en un semáforo de color "&amp;IF(AND(D83=0,H83=0),"",IF(AND(H83&gt;=95,H83&lt;=105,H86&gt;=95,H86&lt;=105,H88&gt;=95,H88&lt;=105),"VERDE:SE LOGRÓ LA META",IF(AND(H83&gt;=95,H83&lt;=105,H86&lt;95),"VERDE:AUNQUE EL INDICADOR ES VERDE, HAY VARIACIÓN EN VARIABLES",IF(AND(H83&gt;=95,H83&lt;=105,H86&gt;105),"VERDE:AUNQUE EL INDICADOR ES VERDE, HAY VARIACIÓN EN VARIABLES",IF(AND(H83&gt;=95,H83&lt;=105,H88&lt;95),"VERDE:AUNQUE EL INDICADOR ES VERDE, HAY VARIACIÓN EN VARIABLES",IF(AND(H83&gt;=95,H83&lt;=105,H88&gt;105),"VERDE:AUNQUE EL INDICADOR ES VERDE, HAY VARIACIÓN EN VARIABLES",IF(OR(AND(H83&gt;=90,H83&lt;95),AND(H83&gt;105,H83&lt;=110)),"AMARILLO",IF(OR(H83&lt;90,H83&gt;110),"ROJO",IF(AND(D83&lt;&gt;0,E83=0),"ROJO","")))))))))&amp;". 
"&amp;IF(AND(D83=0,E83=0),"NO",IF(OR(H83&lt;95,H83&gt;105),"SI","NO"))&amp;" hubo variación en el indicador y "&amp;IF(AND(D86=0,D88=0,H86=0,H88=0),"NO",IF(OR(H86&lt;95,H86&gt;105,H88&lt;95,H88&gt;105),"SI","NO"))&amp;" hubo variación en variables."</f>
        <v>El indicador al final del período de evaluación registró un alcanzado del 103.9 por ciento en comparación con la meta programada del 100 por ciento, representa un cumplimiento de la meta del 103.9 por ciento, colocando el indicador en un semáforo de color VERDE:SE LOGRÓ LA META. 
NO hubo variación en el indicador y NO hubo variación en variables.</v>
      </c>
      <c r="K84" s="77"/>
      <c r="L84" s="77"/>
      <c r="M84" s="77"/>
      <c r="N84" s="77"/>
      <c r="O84" s="77"/>
      <c r="P84" s="77"/>
      <c r="Q84" s="77"/>
      <c r="R84" s="77"/>
      <c r="S84" s="78"/>
    </row>
    <row r="85" spans="1:19" ht="291" customHeight="1" x14ac:dyDescent="0.25">
      <c r="A85" s="126"/>
      <c r="B85" s="98"/>
      <c r="C85" s="101"/>
      <c r="D85" s="86"/>
      <c r="E85" s="86"/>
      <c r="F85" s="91"/>
      <c r="G85" s="92"/>
      <c r="H85" s="91"/>
      <c r="I85" s="92"/>
      <c r="J85" s="93" t="s">
        <v>103</v>
      </c>
      <c r="K85" s="94"/>
      <c r="L85" s="94"/>
      <c r="M85" s="94"/>
      <c r="N85" s="94"/>
      <c r="O85" s="94"/>
      <c r="P85" s="94"/>
      <c r="Q85" s="94"/>
      <c r="R85" s="94"/>
      <c r="S85" s="95"/>
    </row>
    <row r="86" spans="1:19" ht="39.75" customHeight="1" x14ac:dyDescent="0.25">
      <c r="A86" s="126"/>
      <c r="B86" s="119" t="s">
        <v>19</v>
      </c>
      <c r="C86" s="154" t="s">
        <v>76</v>
      </c>
      <c r="D86" s="123">
        <v>122919</v>
      </c>
      <c r="E86" s="123">
        <v>127737</v>
      </c>
      <c r="F86" s="87">
        <f t="shared" ref="F86" si="8">E86-D86</f>
        <v>4818</v>
      </c>
      <c r="G86" s="88"/>
      <c r="H86" s="87">
        <f t="shared" ref="H86" si="9">IF(D86=0,0,ROUND(E86/D86*100,1))</f>
        <v>103.9</v>
      </c>
      <c r="I86" s="88"/>
      <c r="J86" s="73" t="s">
        <v>27</v>
      </c>
      <c r="K86" s="74"/>
      <c r="L86" s="74"/>
      <c r="M86" s="74"/>
      <c r="N86" s="74"/>
      <c r="O86" s="74"/>
      <c r="P86" s="74"/>
      <c r="Q86" s="74"/>
      <c r="R86" s="74"/>
      <c r="S86" s="75"/>
    </row>
    <row r="87" spans="1:19" ht="219.75" customHeight="1" x14ac:dyDescent="0.25">
      <c r="A87" s="126"/>
      <c r="B87" s="120"/>
      <c r="C87" s="155"/>
      <c r="D87" s="124"/>
      <c r="E87" s="124"/>
      <c r="F87" s="91"/>
      <c r="G87" s="92"/>
      <c r="H87" s="91"/>
      <c r="I87" s="92"/>
      <c r="J87" s="116" t="s">
        <v>102</v>
      </c>
      <c r="K87" s="117"/>
      <c r="L87" s="117"/>
      <c r="M87" s="117"/>
      <c r="N87" s="117"/>
      <c r="O87" s="117"/>
      <c r="P87" s="117"/>
      <c r="Q87" s="117"/>
      <c r="R87" s="117"/>
      <c r="S87" s="118"/>
    </row>
    <row r="88" spans="1:19" ht="36" customHeight="1" x14ac:dyDescent="0.25">
      <c r="A88" s="126"/>
      <c r="B88" s="119" t="s">
        <v>20</v>
      </c>
      <c r="C88" s="121" t="s">
        <v>75</v>
      </c>
      <c r="D88" s="112">
        <v>122919</v>
      </c>
      <c r="E88" s="114">
        <f>D88</f>
        <v>122919</v>
      </c>
      <c r="F88" s="87">
        <f>E88-D88</f>
        <v>0</v>
      </c>
      <c r="G88" s="88"/>
      <c r="H88" s="87">
        <f>IF(D88=0,0,ROUND(E88/D88*100,1))</f>
        <v>100</v>
      </c>
      <c r="I88" s="88"/>
      <c r="J88" s="73" t="s">
        <v>23</v>
      </c>
      <c r="K88" s="74"/>
      <c r="L88" s="74"/>
      <c r="M88" s="74"/>
      <c r="N88" s="74"/>
      <c r="O88" s="74"/>
      <c r="P88" s="74"/>
      <c r="Q88" s="74"/>
      <c r="R88" s="74"/>
      <c r="S88" s="75"/>
    </row>
    <row r="89" spans="1:19" ht="199.5" customHeight="1" thickBot="1" x14ac:dyDescent="0.3">
      <c r="A89" s="127"/>
      <c r="B89" s="120"/>
      <c r="C89" s="122"/>
      <c r="D89" s="113"/>
      <c r="E89" s="115"/>
      <c r="F89" s="91"/>
      <c r="G89" s="92"/>
      <c r="H89" s="91"/>
      <c r="I89" s="92"/>
      <c r="J89" s="61" t="s">
        <v>104</v>
      </c>
      <c r="K89" s="62"/>
      <c r="L89" s="62"/>
      <c r="M89" s="62"/>
      <c r="N89" s="62"/>
      <c r="O89" s="62"/>
      <c r="P89" s="62"/>
      <c r="Q89" s="62"/>
      <c r="R89" s="62"/>
      <c r="S89" s="63"/>
    </row>
    <row r="90" spans="1:19" ht="21.75" customHeight="1" thickBot="1" x14ac:dyDescent="0.3">
      <c r="A90" s="13"/>
      <c r="B90" s="14"/>
      <c r="C90" s="14"/>
      <c r="D90" s="14"/>
      <c r="E90" s="14"/>
      <c r="F90" s="14"/>
      <c r="G90" s="14"/>
      <c r="H90" s="14"/>
      <c r="I90" s="14"/>
      <c r="J90" s="14"/>
      <c r="K90" s="14"/>
      <c r="L90" s="14"/>
      <c r="M90" s="14"/>
      <c r="N90" s="14"/>
      <c r="O90" s="14"/>
      <c r="P90" s="14"/>
      <c r="Q90" s="14"/>
      <c r="R90" s="14"/>
      <c r="S90" s="14"/>
    </row>
    <row r="91" spans="1:19" ht="26.25" customHeight="1" x14ac:dyDescent="0.5">
      <c r="A91" s="105" t="s">
        <v>5</v>
      </c>
      <c r="B91" s="42" t="s">
        <v>6</v>
      </c>
      <c r="C91" s="43"/>
      <c r="D91" s="48" t="s">
        <v>7</v>
      </c>
      <c r="E91" s="48"/>
      <c r="F91" s="48" t="s">
        <v>8</v>
      </c>
      <c r="G91" s="48"/>
      <c r="H91" s="48"/>
      <c r="I91" s="48"/>
      <c r="J91" s="49" t="s">
        <v>9</v>
      </c>
      <c r="K91" s="50"/>
      <c r="L91" s="50"/>
      <c r="M91" s="50"/>
      <c r="N91" s="50"/>
      <c r="O91" s="50"/>
      <c r="P91" s="50"/>
      <c r="Q91" s="50"/>
      <c r="R91" s="50"/>
      <c r="S91" s="51"/>
    </row>
    <row r="92" spans="1:19" ht="30" customHeight="1" x14ac:dyDescent="0.5">
      <c r="A92" s="106"/>
      <c r="B92" s="44"/>
      <c r="C92" s="45"/>
      <c r="D92" s="32" t="s">
        <v>10</v>
      </c>
      <c r="E92" s="32" t="s">
        <v>11</v>
      </c>
      <c r="F92" s="71" t="s">
        <v>12</v>
      </c>
      <c r="G92" s="71"/>
      <c r="H92" s="71" t="s">
        <v>13</v>
      </c>
      <c r="I92" s="71"/>
      <c r="J92" s="52"/>
      <c r="K92" s="53"/>
      <c r="L92" s="53"/>
      <c r="M92" s="53"/>
      <c r="N92" s="53"/>
      <c r="O92" s="53"/>
      <c r="P92" s="53"/>
      <c r="Q92" s="53"/>
      <c r="R92" s="53"/>
      <c r="S92" s="54"/>
    </row>
    <row r="93" spans="1:19" ht="26.25" customHeight="1" x14ac:dyDescent="0.25">
      <c r="A93" s="107"/>
      <c r="B93" s="46"/>
      <c r="C93" s="47"/>
      <c r="D93" s="33" t="s">
        <v>14</v>
      </c>
      <c r="E93" s="33" t="s">
        <v>15</v>
      </c>
      <c r="F93" s="72" t="s">
        <v>16</v>
      </c>
      <c r="G93" s="72"/>
      <c r="H93" s="72" t="s">
        <v>17</v>
      </c>
      <c r="I93" s="72"/>
      <c r="J93" s="55"/>
      <c r="K93" s="56"/>
      <c r="L93" s="56"/>
      <c r="M93" s="56"/>
      <c r="N93" s="56"/>
      <c r="O93" s="56"/>
      <c r="P93" s="56"/>
      <c r="Q93" s="56"/>
      <c r="R93" s="56"/>
      <c r="S93" s="57"/>
    </row>
    <row r="94" spans="1:19" ht="63" customHeight="1" x14ac:dyDescent="0.25">
      <c r="A94" s="125">
        <v>8</v>
      </c>
      <c r="B94" s="96" t="s">
        <v>18</v>
      </c>
      <c r="C94" s="99" t="s">
        <v>55</v>
      </c>
      <c r="D94" s="84">
        <f>IF(D99=0,0,ROUND(D97/D99*100,1))</f>
        <v>95.9</v>
      </c>
      <c r="E94" s="84">
        <f>IF(E99=0,0,ROUND(E97/E99*100,1))</f>
        <v>98.3</v>
      </c>
      <c r="F94" s="87">
        <f>E94-D94</f>
        <v>2.3999999999999915</v>
      </c>
      <c r="G94" s="88"/>
      <c r="H94" s="87">
        <f>IF(D94=0,0,ROUND(E94/D94*100,1))</f>
        <v>102.5</v>
      </c>
      <c r="I94" s="88"/>
      <c r="J94" s="73" t="s">
        <v>69</v>
      </c>
      <c r="K94" s="74"/>
      <c r="L94" s="74"/>
      <c r="M94" s="74"/>
      <c r="N94" s="74"/>
      <c r="O94" s="74"/>
      <c r="P94" s="74"/>
      <c r="Q94" s="74"/>
      <c r="R94" s="74"/>
      <c r="S94" s="75"/>
    </row>
    <row r="95" spans="1:19" ht="165.75" customHeight="1" x14ac:dyDescent="0.25">
      <c r="A95" s="126"/>
      <c r="B95" s="97"/>
      <c r="C95" s="100"/>
      <c r="D95" s="85"/>
      <c r="E95" s="85"/>
      <c r="F95" s="89"/>
      <c r="G95" s="90"/>
      <c r="H95" s="89"/>
      <c r="I95" s="90"/>
      <c r="J95" s="76" t="str">
        <f>"El indicador al final del período de evaluación registró un alcanzado del "&amp;E94&amp;" por ciento en comparación con la meta programada del "&amp;D94&amp;" por ciento, representa un cumplimiento de la meta del "&amp;H94&amp;" por ciento, colocando el indicador en un semáforo de color "&amp;IF(AND(D94=0,H94=0),"",IF(AND(H94&gt;=95,H94&lt;=105,H97&gt;=95,H97&lt;=105,H99&gt;=95,H99&lt;=105),"VERDE:SE LOGRÓ LA META",IF(AND(H94&gt;=95,H94&lt;=105,H97&lt;95),"VERDE:AUNQUE EL INDICADOR ES VERDE, HAY VARIACIÓN EN VARIABLES",IF(AND(H94&gt;=95,H94&lt;=105,H97&gt;105),"VERDE:AUNQUE EL INDICADOR ES VERDE, HAY VARIACIÓN EN VARIABLES",IF(AND(H94&gt;=95,H94&lt;=105,H99&lt;95),"VERDE:AUNQUE EL INDICADOR ES VERDE, HAY VARIACIÓN EN VARIABLES",IF(AND(H94&gt;=95,H94&lt;=105,H99&gt;105),"VERDE:AUNQUE EL INDICADOR ES VERDE, HAY VARIACIÓN EN VARIABLES",IF(OR(AND(H94&gt;=90,H94&lt;95),AND(H94&gt;105,H94&lt;=110)),"AMARILLO",IF(OR(H94&lt;90,H94&gt;110),"ROJO",IF(AND(D94&lt;&gt;0,E94=0),"ROJO","")))))))))&amp;". 
"&amp;IF(AND(D94=0,E94=0),"NO",IF(OR(H94&lt;95,H94&gt;105),"SI","NO"))&amp;" hubo variación en el indicador y "&amp;IF(AND(D97=0,D99=0,H97=0,H99=0),"NO",IF(OR(H97&lt;95,H97&gt;105,H99&lt;95,H99&gt;105),"SI","NO"))&amp;" hubo variación en variables."</f>
        <v>El indicador al final del período de evaluación registró un alcanzado del 98.3 por ciento en comparación con la meta programada del 95.9 por ciento, representa un cumplimiento de la meta del 102.5 por ciento, colocando el indicador en un semáforo de color VERDE:AUNQUE EL INDICADOR ES VERDE, HAY VARIACIÓN EN VARIABLES. 
NO hubo variación en el indicador y SI hubo variación en variables.</v>
      </c>
      <c r="K95" s="77"/>
      <c r="L95" s="77"/>
      <c r="M95" s="77"/>
      <c r="N95" s="77"/>
      <c r="O95" s="77"/>
      <c r="P95" s="77"/>
      <c r="Q95" s="77"/>
      <c r="R95" s="77"/>
      <c r="S95" s="78"/>
    </row>
    <row r="96" spans="1:19" ht="255.75" customHeight="1" x14ac:dyDescent="0.25">
      <c r="A96" s="126"/>
      <c r="B96" s="98"/>
      <c r="C96" s="101"/>
      <c r="D96" s="86"/>
      <c r="E96" s="86"/>
      <c r="F96" s="91"/>
      <c r="G96" s="92"/>
      <c r="H96" s="91"/>
      <c r="I96" s="92"/>
      <c r="J96" s="93" t="s">
        <v>105</v>
      </c>
      <c r="K96" s="94"/>
      <c r="L96" s="94"/>
      <c r="M96" s="94"/>
      <c r="N96" s="94"/>
      <c r="O96" s="94"/>
      <c r="P96" s="94"/>
      <c r="Q96" s="94"/>
      <c r="R96" s="94"/>
      <c r="S96" s="95"/>
    </row>
    <row r="97" spans="1:19" ht="38.25" customHeight="1" x14ac:dyDescent="0.25">
      <c r="A97" s="126"/>
      <c r="B97" s="79" t="s">
        <v>19</v>
      </c>
      <c r="C97" s="121" t="s">
        <v>56</v>
      </c>
      <c r="D97" s="123">
        <v>512</v>
      </c>
      <c r="E97" s="123">
        <v>568</v>
      </c>
      <c r="F97" s="70">
        <f t="shared" ref="F97" si="10">E97-D97</f>
        <v>56</v>
      </c>
      <c r="G97" s="70"/>
      <c r="H97" s="70">
        <f t="shared" ref="H97" si="11">IF(D97=0,0,ROUND(E97/D97*100,1))</f>
        <v>110.9</v>
      </c>
      <c r="I97" s="70"/>
      <c r="J97" s="73" t="s">
        <v>27</v>
      </c>
      <c r="K97" s="74"/>
      <c r="L97" s="74"/>
      <c r="M97" s="74"/>
      <c r="N97" s="74"/>
      <c r="O97" s="74"/>
      <c r="P97" s="74"/>
      <c r="Q97" s="74"/>
      <c r="R97" s="74"/>
      <c r="S97" s="75"/>
    </row>
    <row r="98" spans="1:19" ht="212.25" customHeight="1" x14ac:dyDescent="0.25">
      <c r="A98" s="126"/>
      <c r="B98" s="79"/>
      <c r="C98" s="122"/>
      <c r="D98" s="124"/>
      <c r="E98" s="124"/>
      <c r="F98" s="70"/>
      <c r="G98" s="70"/>
      <c r="H98" s="70"/>
      <c r="I98" s="70"/>
      <c r="J98" s="116" t="s">
        <v>102</v>
      </c>
      <c r="K98" s="117"/>
      <c r="L98" s="117"/>
      <c r="M98" s="117"/>
      <c r="N98" s="117"/>
      <c r="O98" s="117"/>
      <c r="P98" s="117"/>
      <c r="Q98" s="117"/>
      <c r="R98" s="117"/>
      <c r="S98" s="118"/>
    </row>
    <row r="99" spans="1:19" ht="37.5" customHeight="1" x14ac:dyDescent="0.25">
      <c r="A99" s="126"/>
      <c r="B99" s="79" t="s">
        <v>20</v>
      </c>
      <c r="C99" s="121" t="s">
        <v>57</v>
      </c>
      <c r="D99" s="132">
        <v>534</v>
      </c>
      <c r="E99" s="132">
        <v>578</v>
      </c>
      <c r="F99" s="70">
        <f t="shared" ref="F99" si="12">E99-D99</f>
        <v>44</v>
      </c>
      <c r="G99" s="70"/>
      <c r="H99" s="70">
        <f t="shared" ref="H99" si="13">IF(D99=0,0,ROUND(E99/D99*100,1))</f>
        <v>108.2</v>
      </c>
      <c r="I99" s="70"/>
      <c r="J99" s="73" t="s">
        <v>23</v>
      </c>
      <c r="K99" s="74"/>
      <c r="L99" s="74"/>
      <c r="M99" s="74"/>
      <c r="N99" s="74"/>
      <c r="O99" s="74"/>
      <c r="P99" s="74"/>
      <c r="Q99" s="74"/>
      <c r="R99" s="74"/>
      <c r="S99" s="75"/>
    </row>
    <row r="100" spans="1:19" ht="212.25" customHeight="1" thickBot="1" x14ac:dyDescent="0.3">
      <c r="A100" s="127"/>
      <c r="B100" s="79"/>
      <c r="C100" s="122"/>
      <c r="D100" s="132"/>
      <c r="E100" s="132"/>
      <c r="F100" s="70"/>
      <c r="G100" s="70"/>
      <c r="H100" s="70"/>
      <c r="I100" s="70"/>
      <c r="J100" s="61" t="s">
        <v>90</v>
      </c>
      <c r="K100" s="62"/>
      <c r="L100" s="62"/>
      <c r="M100" s="62"/>
      <c r="N100" s="62"/>
      <c r="O100" s="62"/>
      <c r="P100" s="62"/>
      <c r="Q100" s="62"/>
      <c r="R100" s="62"/>
      <c r="S100" s="63"/>
    </row>
    <row r="101" spans="1:19" ht="339" customHeight="1" thickBot="1" x14ac:dyDescent="0.3">
      <c r="A101" s="139" t="s">
        <v>25</v>
      </c>
      <c r="B101" s="140"/>
      <c r="C101" s="140"/>
      <c r="D101" s="140"/>
      <c r="E101" s="140"/>
      <c r="F101" s="140"/>
      <c r="G101" s="140"/>
      <c r="H101" s="140"/>
      <c r="I101" s="140"/>
      <c r="J101" s="140"/>
      <c r="K101" s="140"/>
      <c r="L101" s="140"/>
      <c r="M101" s="140"/>
      <c r="N101" s="140"/>
      <c r="O101" s="140"/>
      <c r="P101" s="140"/>
      <c r="Q101" s="140"/>
      <c r="R101" s="140"/>
      <c r="S101" s="141"/>
    </row>
    <row r="102" spans="1:19" ht="26.25" customHeight="1" x14ac:dyDescent="0.5">
      <c r="A102" s="105" t="s">
        <v>5</v>
      </c>
      <c r="B102" s="42" t="s">
        <v>6</v>
      </c>
      <c r="C102" s="43"/>
      <c r="D102" s="48" t="s">
        <v>7</v>
      </c>
      <c r="E102" s="48"/>
      <c r="F102" s="48" t="s">
        <v>8</v>
      </c>
      <c r="G102" s="48"/>
      <c r="H102" s="48"/>
      <c r="I102" s="48"/>
      <c r="J102" s="49" t="s">
        <v>9</v>
      </c>
      <c r="K102" s="50"/>
      <c r="L102" s="50"/>
      <c r="M102" s="50"/>
      <c r="N102" s="50"/>
      <c r="O102" s="50"/>
      <c r="P102" s="50"/>
      <c r="Q102" s="50"/>
      <c r="R102" s="50"/>
      <c r="S102" s="51"/>
    </row>
    <row r="103" spans="1:19" ht="30" customHeight="1" x14ac:dyDescent="0.5">
      <c r="A103" s="106"/>
      <c r="B103" s="44"/>
      <c r="C103" s="45"/>
      <c r="D103" s="32" t="s">
        <v>10</v>
      </c>
      <c r="E103" s="32" t="s">
        <v>11</v>
      </c>
      <c r="F103" s="71" t="s">
        <v>12</v>
      </c>
      <c r="G103" s="71"/>
      <c r="H103" s="71" t="s">
        <v>13</v>
      </c>
      <c r="I103" s="71"/>
      <c r="J103" s="52"/>
      <c r="K103" s="53"/>
      <c r="L103" s="53"/>
      <c r="M103" s="53"/>
      <c r="N103" s="53"/>
      <c r="O103" s="53"/>
      <c r="P103" s="53"/>
      <c r="Q103" s="53"/>
      <c r="R103" s="53"/>
      <c r="S103" s="54"/>
    </row>
    <row r="104" spans="1:19" ht="26.25" customHeight="1" x14ac:dyDescent="0.25">
      <c r="A104" s="107"/>
      <c r="B104" s="46"/>
      <c r="C104" s="47"/>
      <c r="D104" s="33" t="s">
        <v>14</v>
      </c>
      <c r="E104" s="33" t="s">
        <v>15</v>
      </c>
      <c r="F104" s="72" t="s">
        <v>16</v>
      </c>
      <c r="G104" s="72"/>
      <c r="H104" s="72" t="s">
        <v>17</v>
      </c>
      <c r="I104" s="72"/>
      <c r="J104" s="55"/>
      <c r="K104" s="56"/>
      <c r="L104" s="56"/>
      <c r="M104" s="56"/>
      <c r="N104" s="56"/>
      <c r="O104" s="56"/>
      <c r="P104" s="56"/>
      <c r="Q104" s="56"/>
      <c r="R104" s="56"/>
      <c r="S104" s="57"/>
    </row>
    <row r="105" spans="1:19" ht="66" customHeight="1" x14ac:dyDescent="0.25">
      <c r="A105" s="125">
        <v>9</v>
      </c>
      <c r="B105" s="96" t="s">
        <v>18</v>
      </c>
      <c r="C105" s="99" t="s">
        <v>65</v>
      </c>
      <c r="D105" s="84">
        <f>IF(D110=0,0,ROUND(D108/D110*100,1))</f>
        <v>99.2</v>
      </c>
      <c r="E105" s="84">
        <f>IF(E110=0,0,ROUND(E108/E110*100,1))</f>
        <v>100</v>
      </c>
      <c r="F105" s="87">
        <f>E105-D105</f>
        <v>0.79999999999999716</v>
      </c>
      <c r="G105" s="88"/>
      <c r="H105" s="87">
        <f>IF(D105=0,0,ROUND(E105/D105*100,1))</f>
        <v>100.8</v>
      </c>
      <c r="I105" s="88"/>
      <c r="J105" s="73" t="s">
        <v>69</v>
      </c>
      <c r="K105" s="74"/>
      <c r="L105" s="74"/>
      <c r="M105" s="74"/>
      <c r="N105" s="74"/>
      <c r="O105" s="74"/>
      <c r="P105" s="74"/>
      <c r="Q105" s="74"/>
      <c r="R105" s="74"/>
      <c r="S105" s="75"/>
    </row>
    <row r="106" spans="1:19" ht="169.5" customHeight="1" x14ac:dyDescent="0.25">
      <c r="A106" s="126"/>
      <c r="B106" s="97"/>
      <c r="C106" s="100"/>
      <c r="D106" s="85"/>
      <c r="E106" s="85"/>
      <c r="F106" s="89"/>
      <c r="G106" s="90"/>
      <c r="H106" s="89"/>
      <c r="I106" s="90"/>
      <c r="J106" s="76" t="str">
        <f>"El indicador al final del período de evaluación registró un alcanzado del "&amp;E105&amp;" por ciento en comparación con la meta programada del "&amp;D105&amp;" por ciento, representa un cumplimiento de la meta del "&amp;H105&amp;" por ciento, colocando el indicador en un semáforo de color "&amp;IF(AND(D105=0,H105=0),"",IF(AND(H105&gt;=95,H105&lt;=105,H108&gt;=95,H108&lt;=105,H110&gt;=95,H110&lt;=105),"VERDE:SE LOGRÓ LA META",IF(AND(H105&gt;=95,H105&lt;=105,H108&lt;95),"VERDE:AUNQUE EL INDICADOR ES VERDE, HAY VARIACIÓN EN VARIABLES",IF(AND(H105&gt;=95,H105&lt;=105,H108&gt;105),"VERDE:AUNQUE EL INDICADOR ES VERDE, HAY VARIACIÓN EN VARIABLES",IF(AND(H105&gt;=95,H105&lt;=105,H110&lt;95),"VERDE:AUNQUE EL INDICADOR ES VERDE, HAY VARIACIÓN EN VARIABLES",IF(AND(H105&gt;=95,H105&lt;=105,H110&gt;105),"VERDE:AUNQUE EL INDICADOR ES VERDE, HAY VARIACIÓN EN VARIABLES",IF(OR(AND(H105&gt;=90,H105&lt;95),AND(H105&gt;105,H105&lt;=110)),"AMARILLO",IF(OR(H105&lt;90,H105&gt;110),"ROJO",IF(AND(D105&lt;&gt;0,E105=0),"ROJO","")))))))))&amp;". 
"&amp;IF(AND(D105=0,E105=0),"NO",IF(OR(H105&lt;95,H105&gt;105),"SI","NO"))&amp;" hubo variación en el indicador y "&amp;IF(AND(D108=0,D110=0,H108=0,H110=0),"NO",IF(OR(H108&lt;95,H108&gt;105,H110&lt;95,H110&gt;105),"SI","NO"))&amp;" hubo variación en variables."</f>
        <v>El indicador al final del período de evaluación registró un alcanzado del 100 por ciento en comparación con la meta programada del 99.2 por ciento, representa un cumplimiento de la meta del 100.8 por ciento, colocando el indicador en un semáforo de color VERDE:SE LOGRÓ LA META. 
NO hubo variación en el indicador y NO hubo variación en variables.</v>
      </c>
      <c r="K106" s="77"/>
      <c r="L106" s="77"/>
      <c r="M106" s="77"/>
      <c r="N106" s="77"/>
      <c r="O106" s="77"/>
      <c r="P106" s="77"/>
      <c r="Q106" s="77"/>
      <c r="R106" s="77"/>
      <c r="S106" s="78"/>
    </row>
    <row r="107" spans="1:19" ht="261.75" customHeight="1" x14ac:dyDescent="0.25">
      <c r="A107" s="126"/>
      <c r="B107" s="98"/>
      <c r="C107" s="101"/>
      <c r="D107" s="86"/>
      <c r="E107" s="86"/>
      <c r="F107" s="91"/>
      <c r="G107" s="92"/>
      <c r="H107" s="91"/>
      <c r="I107" s="92"/>
      <c r="J107" s="93" t="s">
        <v>106</v>
      </c>
      <c r="K107" s="94"/>
      <c r="L107" s="94"/>
      <c r="M107" s="94"/>
      <c r="N107" s="94"/>
      <c r="O107" s="94"/>
      <c r="P107" s="94"/>
      <c r="Q107" s="94"/>
      <c r="R107" s="94"/>
      <c r="S107" s="95"/>
    </row>
    <row r="108" spans="1:19" ht="42" customHeight="1" x14ac:dyDescent="0.25">
      <c r="A108" s="126"/>
      <c r="B108" s="79" t="s">
        <v>19</v>
      </c>
      <c r="C108" s="131" t="s">
        <v>38</v>
      </c>
      <c r="D108" s="132">
        <v>119</v>
      </c>
      <c r="E108" s="123">
        <v>120</v>
      </c>
      <c r="F108" s="87">
        <f>E108-D108</f>
        <v>1</v>
      </c>
      <c r="G108" s="88"/>
      <c r="H108" s="87">
        <f>IF(D108=0,0,ROUND(E108/D108*100,1))</f>
        <v>100.8</v>
      </c>
      <c r="I108" s="88"/>
      <c r="J108" s="73" t="s">
        <v>27</v>
      </c>
      <c r="K108" s="74"/>
      <c r="L108" s="74"/>
      <c r="M108" s="74"/>
      <c r="N108" s="74"/>
      <c r="O108" s="74"/>
      <c r="P108" s="74"/>
      <c r="Q108" s="74"/>
      <c r="R108" s="74"/>
      <c r="S108" s="75"/>
    </row>
    <row r="109" spans="1:19" ht="177" customHeight="1" x14ac:dyDescent="0.25">
      <c r="A109" s="126"/>
      <c r="B109" s="79"/>
      <c r="C109" s="131"/>
      <c r="D109" s="132"/>
      <c r="E109" s="124"/>
      <c r="F109" s="91"/>
      <c r="G109" s="92"/>
      <c r="H109" s="91"/>
      <c r="I109" s="92"/>
      <c r="J109" s="116" t="s">
        <v>107</v>
      </c>
      <c r="K109" s="117"/>
      <c r="L109" s="117"/>
      <c r="M109" s="117"/>
      <c r="N109" s="117"/>
      <c r="O109" s="117"/>
      <c r="P109" s="117"/>
      <c r="Q109" s="117"/>
      <c r="R109" s="117"/>
      <c r="S109" s="118"/>
    </row>
    <row r="110" spans="1:19" ht="41.25" customHeight="1" x14ac:dyDescent="0.25">
      <c r="A110" s="126"/>
      <c r="B110" s="119" t="s">
        <v>20</v>
      </c>
      <c r="C110" s="121" t="s">
        <v>58</v>
      </c>
      <c r="D110" s="123">
        <v>120</v>
      </c>
      <c r="E110" s="123">
        <v>120</v>
      </c>
      <c r="F110" s="87">
        <f>E110-D110</f>
        <v>0</v>
      </c>
      <c r="G110" s="88"/>
      <c r="H110" s="87">
        <f>IF(D110=0,0,ROUND(E110/D110*100,1))</f>
        <v>100</v>
      </c>
      <c r="I110" s="88"/>
      <c r="J110" s="73" t="s">
        <v>23</v>
      </c>
      <c r="K110" s="74"/>
      <c r="L110" s="74"/>
      <c r="M110" s="74"/>
      <c r="N110" s="74"/>
      <c r="O110" s="74"/>
      <c r="P110" s="74"/>
      <c r="Q110" s="74"/>
      <c r="R110" s="74"/>
      <c r="S110" s="75"/>
    </row>
    <row r="111" spans="1:19" ht="167.25" customHeight="1" thickBot="1" x14ac:dyDescent="0.3">
      <c r="A111" s="127"/>
      <c r="B111" s="120"/>
      <c r="C111" s="122"/>
      <c r="D111" s="124"/>
      <c r="E111" s="124"/>
      <c r="F111" s="91"/>
      <c r="G111" s="92"/>
      <c r="H111" s="91"/>
      <c r="I111" s="92"/>
      <c r="J111" s="61" t="s">
        <v>104</v>
      </c>
      <c r="K111" s="62"/>
      <c r="L111" s="62"/>
      <c r="M111" s="62"/>
      <c r="N111" s="62"/>
      <c r="O111" s="62"/>
      <c r="P111" s="62"/>
      <c r="Q111" s="62"/>
      <c r="R111" s="62"/>
      <c r="S111" s="63"/>
    </row>
    <row r="112" spans="1:19" ht="37.5" customHeight="1" thickBot="1" x14ac:dyDescent="0.3">
      <c r="A112" s="13"/>
      <c r="B112" s="14"/>
      <c r="C112" s="14"/>
      <c r="D112" s="14"/>
      <c r="E112" s="14"/>
      <c r="F112" s="14"/>
      <c r="G112" s="14"/>
      <c r="H112" s="14"/>
      <c r="I112" s="14"/>
      <c r="J112" s="14"/>
      <c r="K112" s="14"/>
      <c r="L112" s="14"/>
      <c r="M112" s="14"/>
      <c r="N112" s="14"/>
      <c r="O112" s="14"/>
      <c r="P112" s="14"/>
      <c r="Q112" s="14"/>
      <c r="R112" s="14"/>
      <c r="S112" s="14"/>
    </row>
    <row r="113" spans="1:19" s="29" customFormat="1" ht="26.25" customHeight="1" x14ac:dyDescent="0.5">
      <c r="A113" s="105" t="s">
        <v>5</v>
      </c>
      <c r="B113" s="42" t="s">
        <v>6</v>
      </c>
      <c r="C113" s="43"/>
      <c r="D113" s="48" t="s">
        <v>7</v>
      </c>
      <c r="E113" s="48"/>
      <c r="F113" s="48" t="s">
        <v>8</v>
      </c>
      <c r="G113" s="48"/>
      <c r="H113" s="48"/>
      <c r="I113" s="48"/>
      <c r="J113" s="49" t="s">
        <v>9</v>
      </c>
      <c r="K113" s="50"/>
      <c r="L113" s="50"/>
      <c r="M113" s="50"/>
      <c r="N113" s="50"/>
      <c r="O113" s="50"/>
      <c r="P113" s="50"/>
      <c r="Q113" s="50"/>
      <c r="R113" s="50"/>
      <c r="S113" s="51"/>
    </row>
    <row r="114" spans="1:19" s="29" customFormat="1" ht="30" customHeight="1" x14ac:dyDescent="0.5">
      <c r="A114" s="106"/>
      <c r="B114" s="44"/>
      <c r="C114" s="45"/>
      <c r="D114" s="32" t="s">
        <v>10</v>
      </c>
      <c r="E114" s="32" t="s">
        <v>11</v>
      </c>
      <c r="F114" s="71" t="s">
        <v>12</v>
      </c>
      <c r="G114" s="71"/>
      <c r="H114" s="71" t="s">
        <v>13</v>
      </c>
      <c r="I114" s="71"/>
      <c r="J114" s="52"/>
      <c r="K114" s="53"/>
      <c r="L114" s="53"/>
      <c r="M114" s="53"/>
      <c r="N114" s="53"/>
      <c r="O114" s="53"/>
      <c r="P114" s="53"/>
      <c r="Q114" s="53"/>
      <c r="R114" s="53"/>
      <c r="S114" s="54"/>
    </row>
    <row r="115" spans="1:19" s="29" customFormat="1" ht="26.25" customHeight="1" x14ac:dyDescent="0.25">
      <c r="A115" s="107"/>
      <c r="B115" s="46"/>
      <c r="C115" s="47"/>
      <c r="D115" s="33" t="s">
        <v>14</v>
      </c>
      <c r="E115" s="33" t="s">
        <v>15</v>
      </c>
      <c r="F115" s="72" t="s">
        <v>16</v>
      </c>
      <c r="G115" s="72"/>
      <c r="H115" s="72" t="s">
        <v>17</v>
      </c>
      <c r="I115" s="72"/>
      <c r="J115" s="55"/>
      <c r="K115" s="56"/>
      <c r="L115" s="56"/>
      <c r="M115" s="56"/>
      <c r="N115" s="56"/>
      <c r="O115" s="56"/>
      <c r="P115" s="56"/>
      <c r="Q115" s="56"/>
      <c r="R115" s="56"/>
      <c r="S115" s="57"/>
    </row>
    <row r="116" spans="1:19" s="29" customFormat="1" ht="66" customHeight="1" x14ac:dyDescent="0.25">
      <c r="A116" s="125">
        <v>10</v>
      </c>
      <c r="B116" s="96" t="s">
        <v>18</v>
      </c>
      <c r="C116" s="99" t="s">
        <v>46</v>
      </c>
      <c r="D116" s="84">
        <f>IF(D121=0,0,ROUND(D119/D121*100,1))</f>
        <v>100</v>
      </c>
      <c r="E116" s="84">
        <f>IF(E121=0,0,ROUND(E119/E121*100,1))</f>
        <v>100</v>
      </c>
      <c r="F116" s="87">
        <f>E116-D116</f>
        <v>0</v>
      </c>
      <c r="G116" s="88"/>
      <c r="H116" s="87">
        <f>IF(D116=0,0,ROUND(E116/D116*100,1))</f>
        <v>100</v>
      </c>
      <c r="I116" s="88"/>
      <c r="J116" s="73" t="s">
        <v>69</v>
      </c>
      <c r="K116" s="74"/>
      <c r="L116" s="74"/>
      <c r="M116" s="74"/>
      <c r="N116" s="74"/>
      <c r="O116" s="74"/>
      <c r="P116" s="74"/>
      <c r="Q116" s="74"/>
      <c r="R116" s="74"/>
      <c r="S116" s="75"/>
    </row>
    <row r="117" spans="1:19" s="29" customFormat="1" ht="171.75" customHeight="1" x14ac:dyDescent="0.25">
      <c r="A117" s="126"/>
      <c r="B117" s="97"/>
      <c r="C117" s="100"/>
      <c r="D117" s="85"/>
      <c r="E117" s="85"/>
      <c r="F117" s="89"/>
      <c r="G117" s="90"/>
      <c r="H117" s="89"/>
      <c r="I117" s="90"/>
      <c r="J117" s="76" t="str">
        <f>"El indicador al final del período de evaluación registró un alcanzado del "&amp;E116&amp;" por ciento en comparación con la meta programada del "&amp;D116&amp;" por ciento, representa un cumplimiento de la meta del "&amp;H116&amp;" por ciento, colocando el indicador en un semáforo de color "&amp;IF(AND(D116=0,H116=0),"",IF(AND(H116&gt;=95,H116&lt;=105,H119&gt;=95,H119&lt;=105,H121&gt;=95,H121&lt;=105),"VERDE:SE LOGRÓ LA META",IF(AND(H116&gt;=95,H116&lt;=105,H119&lt;95),"VERDE:AUNQUE EL INDICADOR ES VERDE, HAY VARIACIÓN EN VARIABLES",IF(AND(H116&gt;=95,H116&lt;=105,H119&gt;105),"VERDE:AUNQUE EL INDICADOR ES VERDE, HAY VARIACIÓN EN VARIABLES",IF(AND(H116&gt;=95,H116&lt;=105,H121&lt;95),"VERDE:AUNQUE EL INDICADOR ES VERDE, HAY VARIACIÓN EN VARIABLES",IF(AND(H116&gt;=95,H116&lt;=105,H121&gt;105),"VERDE:AUNQUE EL INDICADOR ES VERDE, HAY VARIACIÓN EN VARIABLES",IF(OR(AND(H116&gt;=90,H116&lt;95),AND(H116&gt;105,H116&lt;=110)),"AMARILLO",IF(OR(H116&lt;90,H116&gt;110),"ROJO",IF(AND(D116&lt;&gt;0,E116=0),"ROJO","")))))))))&amp;". 
"&amp;IF(AND(D116=0,E116=0),"NO",IF(OR(H116&lt;95,H116&gt;105),"SI","NO"))&amp;" hubo variación en el indicador y "&amp;IF(AND(D119=0,D121=0,H119=0,H121=0),"NO",IF(OR(H119&lt;95,H119&gt;105,H121&lt;95,H121&gt;105),"SI","NO"))&amp;" hubo variación en variables."</f>
        <v>El indicador al final del período de evaluación registró un alcanzado del 100 por ciento en comparación con la meta programada del 100 por ciento, representa un cumplimiento de la meta del 100 por ciento, colocando el indicador en un semáforo de color VERDE:SE LOGRÓ LA META. 
NO hubo variación en el indicador y NO hubo variación en variables.</v>
      </c>
      <c r="K117" s="77"/>
      <c r="L117" s="77"/>
      <c r="M117" s="77"/>
      <c r="N117" s="77"/>
      <c r="O117" s="77"/>
      <c r="P117" s="77"/>
      <c r="Q117" s="77"/>
      <c r="R117" s="77"/>
      <c r="S117" s="78"/>
    </row>
    <row r="118" spans="1:19" s="29" customFormat="1" ht="278.25" customHeight="1" x14ac:dyDescent="0.25">
      <c r="A118" s="126"/>
      <c r="B118" s="98"/>
      <c r="C118" s="101"/>
      <c r="D118" s="86"/>
      <c r="E118" s="86"/>
      <c r="F118" s="91"/>
      <c r="G118" s="92"/>
      <c r="H118" s="91"/>
      <c r="I118" s="92"/>
      <c r="J118" s="93" t="s">
        <v>108</v>
      </c>
      <c r="K118" s="94"/>
      <c r="L118" s="94"/>
      <c r="M118" s="94"/>
      <c r="N118" s="94"/>
      <c r="O118" s="94"/>
      <c r="P118" s="94"/>
      <c r="Q118" s="94"/>
      <c r="R118" s="94"/>
      <c r="S118" s="95"/>
    </row>
    <row r="119" spans="1:19" s="29" customFormat="1" ht="42" customHeight="1" x14ac:dyDescent="0.25">
      <c r="A119" s="126"/>
      <c r="B119" s="79" t="s">
        <v>19</v>
      </c>
      <c r="C119" s="131" t="s">
        <v>47</v>
      </c>
      <c r="D119" s="132">
        <v>1</v>
      </c>
      <c r="E119" s="123">
        <v>1</v>
      </c>
      <c r="F119" s="87">
        <f>E119-D119</f>
        <v>0</v>
      </c>
      <c r="G119" s="88"/>
      <c r="H119" s="87">
        <f>IF(D119=0,0,ROUND(E119/D119*100,1))</f>
        <v>100</v>
      </c>
      <c r="I119" s="88"/>
      <c r="J119" s="73" t="s">
        <v>27</v>
      </c>
      <c r="K119" s="74"/>
      <c r="L119" s="74"/>
      <c r="M119" s="74"/>
      <c r="N119" s="74"/>
      <c r="O119" s="74"/>
      <c r="P119" s="74"/>
      <c r="Q119" s="74"/>
      <c r="R119" s="74"/>
      <c r="S119" s="75"/>
    </row>
    <row r="120" spans="1:19" s="29" customFormat="1" ht="239.25" customHeight="1" x14ac:dyDescent="0.25">
      <c r="A120" s="126"/>
      <c r="B120" s="79"/>
      <c r="C120" s="131"/>
      <c r="D120" s="132"/>
      <c r="E120" s="124"/>
      <c r="F120" s="91"/>
      <c r="G120" s="92"/>
      <c r="H120" s="91"/>
      <c r="I120" s="92"/>
      <c r="J120" s="116" t="s">
        <v>102</v>
      </c>
      <c r="K120" s="117"/>
      <c r="L120" s="117"/>
      <c r="M120" s="117"/>
      <c r="N120" s="117"/>
      <c r="O120" s="117"/>
      <c r="P120" s="117"/>
      <c r="Q120" s="117"/>
      <c r="R120" s="117"/>
      <c r="S120" s="118"/>
    </row>
    <row r="121" spans="1:19" s="29" customFormat="1" ht="41.25" customHeight="1" x14ac:dyDescent="0.25">
      <c r="A121" s="126"/>
      <c r="B121" s="119" t="s">
        <v>20</v>
      </c>
      <c r="C121" s="121" t="s">
        <v>59</v>
      </c>
      <c r="D121" s="112">
        <v>1</v>
      </c>
      <c r="E121" s="114">
        <f>D121</f>
        <v>1</v>
      </c>
      <c r="F121" s="87">
        <f>E121-D121</f>
        <v>0</v>
      </c>
      <c r="G121" s="88"/>
      <c r="H121" s="87">
        <f>IF(D121=0,0,ROUND(E121/D121*100,1))</f>
        <v>100</v>
      </c>
      <c r="I121" s="88"/>
      <c r="J121" s="73" t="s">
        <v>23</v>
      </c>
      <c r="K121" s="74"/>
      <c r="L121" s="74"/>
      <c r="M121" s="74"/>
      <c r="N121" s="74"/>
      <c r="O121" s="74"/>
      <c r="P121" s="74"/>
      <c r="Q121" s="74"/>
      <c r="R121" s="74"/>
      <c r="S121" s="75"/>
    </row>
    <row r="122" spans="1:19" s="29" customFormat="1" ht="218.25" customHeight="1" thickBot="1" x14ac:dyDescent="0.3">
      <c r="A122" s="127"/>
      <c r="B122" s="120"/>
      <c r="C122" s="122"/>
      <c r="D122" s="113"/>
      <c r="E122" s="115"/>
      <c r="F122" s="91"/>
      <c r="G122" s="92"/>
      <c r="H122" s="91"/>
      <c r="I122" s="92"/>
      <c r="J122" s="61" t="s">
        <v>104</v>
      </c>
      <c r="K122" s="62"/>
      <c r="L122" s="62"/>
      <c r="M122" s="62"/>
      <c r="N122" s="62"/>
      <c r="O122" s="62"/>
      <c r="P122" s="62"/>
      <c r="Q122" s="62"/>
      <c r="R122" s="62"/>
      <c r="S122" s="63"/>
    </row>
    <row r="123" spans="1:19" ht="326.25" customHeight="1" thickBot="1" x14ac:dyDescent="0.3">
      <c r="A123" s="139" t="s">
        <v>25</v>
      </c>
      <c r="B123" s="140"/>
      <c r="C123" s="140"/>
      <c r="D123" s="140"/>
      <c r="E123" s="140"/>
      <c r="F123" s="140"/>
      <c r="G123" s="140"/>
      <c r="H123" s="140"/>
      <c r="I123" s="140"/>
      <c r="J123" s="140"/>
      <c r="K123" s="140"/>
      <c r="L123" s="140"/>
      <c r="M123" s="140"/>
      <c r="N123" s="140"/>
      <c r="O123" s="140"/>
      <c r="P123" s="140"/>
      <c r="Q123" s="140"/>
      <c r="R123" s="140"/>
      <c r="S123" s="141"/>
    </row>
    <row r="124" spans="1:19" ht="26.25" customHeight="1" x14ac:dyDescent="0.5">
      <c r="A124" s="105" t="s">
        <v>5</v>
      </c>
      <c r="B124" s="42" t="s">
        <v>6</v>
      </c>
      <c r="C124" s="43"/>
      <c r="D124" s="48" t="s">
        <v>7</v>
      </c>
      <c r="E124" s="48"/>
      <c r="F124" s="48" t="s">
        <v>8</v>
      </c>
      <c r="G124" s="48"/>
      <c r="H124" s="48"/>
      <c r="I124" s="48"/>
      <c r="J124" s="49" t="s">
        <v>9</v>
      </c>
      <c r="K124" s="50"/>
      <c r="L124" s="50"/>
      <c r="M124" s="50"/>
      <c r="N124" s="50"/>
      <c r="O124" s="50"/>
      <c r="P124" s="50"/>
      <c r="Q124" s="50"/>
      <c r="R124" s="50"/>
      <c r="S124" s="51"/>
    </row>
    <row r="125" spans="1:19" ht="30" customHeight="1" x14ac:dyDescent="0.5">
      <c r="A125" s="106"/>
      <c r="B125" s="44"/>
      <c r="C125" s="45"/>
      <c r="D125" s="32" t="s">
        <v>10</v>
      </c>
      <c r="E125" s="32" t="s">
        <v>11</v>
      </c>
      <c r="F125" s="71" t="s">
        <v>12</v>
      </c>
      <c r="G125" s="71"/>
      <c r="H125" s="71" t="s">
        <v>13</v>
      </c>
      <c r="I125" s="71"/>
      <c r="J125" s="52"/>
      <c r="K125" s="53"/>
      <c r="L125" s="53"/>
      <c r="M125" s="53"/>
      <c r="N125" s="53"/>
      <c r="O125" s="53"/>
      <c r="P125" s="53"/>
      <c r="Q125" s="53"/>
      <c r="R125" s="53"/>
      <c r="S125" s="54"/>
    </row>
    <row r="126" spans="1:19" ht="26.25" customHeight="1" x14ac:dyDescent="0.25">
      <c r="A126" s="107"/>
      <c r="B126" s="46"/>
      <c r="C126" s="47"/>
      <c r="D126" s="33" t="s">
        <v>14</v>
      </c>
      <c r="E126" s="33" t="s">
        <v>15</v>
      </c>
      <c r="F126" s="72" t="s">
        <v>16</v>
      </c>
      <c r="G126" s="72"/>
      <c r="H126" s="72" t="s">
        <v>17</v>
      </c>
      <c r="I126" s="72"/>
      <c r="J126" s="55"/>
      <c r="K126" s="56"/>
      <c r="L126" s="56"/>
      <c r="M126" s="56"/>
      <c r="N126" s="56"/>
      <c r="O126" s="56"/>
      <c r="P126" s="56"/>
      <c r="Q126" s="56"/>
      <c r="R126" s="56"/>
      <c r="S126" s="57"/>
    </row>
    <row r="127" spans="1:19" ht="63" customHeight="1" x14ac:dyDescent="0.25">
      <c r="A127" s="125">
        <v>11</v>
      </c>
      <c r="B127" s="96" t="s">
        <v>18</v>
      </c>
      <c r="C127" s="99" t="s">
        <v>39</v>
      </c>
      <c r="D127" s="84">
        <f>IF(D132=0,0,ROUND(D130/D132*100,1))</f>
        <v>62.3</v>
      </c>
      <c r="E127" s="84">
        <f>IF(E132=0,0,ROUND(E130/E132*100,1))</f>
        <v>64.900000000000006</v>
      </c>
      <c r="F127" s="87">
        <f>E127-D127</f>
        <v>2.6000000000000085</v>
      </c>
      <c r="G127" s="88"/>
      <c r="H127" s="87">
        <f>IF(D127=0,0,ROUND(E127/D127*100,1))</f>
        <v>104.2</v>
      </c>
      <c r="I127" s="88"/>
      <c r="J127" s="73" t="s">
        <v>69</v>
      </c>
      <c r="K127" s="74"/>
      <c r="L127" s="74"/>
      <c r="M127" s="74"/>
      <c r="N127" s="74"/>
      <c r="O127" s="74"/>
      <c r="P127" s="74"/>
      <c r="Q127" s="74"/>
      <c r="R127" s="74"/>
      <c r="S127" s="75"/>
    </row>
    <row r="128" spans="1:19" ht="166.5" customHeight="1" x14ac:dyDescent="0.25">
      <c r="A128" s="126"/>
      <c r="B128" s="97"/>
      <c r="C128" s="100"/>
      <c r="D128" s="85"/>
      <c r="E128" s="85"/>
      <c r="F128" s="89"/>
      <c r="G128" s="90"/>
      <c r="H128" s="89"/>
      <c r="I128" s="90"/>
      <c r="J128" s="76" t="str">
        <f>"El indicador al final del período de evaluación registró un alcanzado del "&amp;E127&amp;" por ciento en comparación con la meta programada del "&amp;D127&amp;" por ciento, representa un cumplimiento de la meta del "&amp;H127&amp;" por ciento, colocando el indicador en un semáforo de color "&amp;IF(AND(D127=0,H127=0),"",IF(AND(H127&gt;=95,H127&lt;=105,H130&gt;=95,H130&lt;=105,H132&gt;=95,H132&lt;=105),"VERDE:SE LOGRÓ LA META",IF(AND(H127&gt;=95,H127&lt;=105,H130&lt;95),"VERDE:AUNQUE EL INDICADOR ES VERDE, HAY VARIACIÓN EN VARIABLES",IF(AND(H127&gt;=95,H127&lt;=105,H130&gt;105),"VERDE:AUNQUE EL INDICADOR ES VERDE, HAY VARIACIÓN EN VARIABLES",IF(AND(H127&gt;=95,H127&lt;=105,H132&lt;95),"VERDE:AUNQUE EL INDICADOR ES VERDE, HAY VARIACIÓN EN VARIABLES",IF(AND(H127&gt;=95,H127&lt;=105,H132&gt;105),"VERDE:AUNQUE EL INDICADOR ES VERDE, HAY VARIACIÓN EN VARIABLES",IF(OR(AND(H127&gt;=90,H127&lt;95),AND(H127&gt;105,H127&lt;=110)),"AMARILLO",IF(OR(H127&lt;90,H127&gt;110),"ROJO",IF(AND(D127&lt;&gt;0,E127=0),"ROJO","")))))))))&amp;". 
"&amp;IF(AND(D127=0,E127=0),"NO",IF(OR(H127&lt;95,H127&gt;105),"SI","NO"))&amp;" hubo variación en el indicador y "&amp;IF(AND(D130=0,D132=0,H130=0,H132=0),"NO",IF(OR(H130&lt;95,H130&gt;105,H132&lt;95,H132&gt;105),"SI","NO"))&amp;" hubo variación en variables."</f>
        <v>El indicador al final del período de evaluación registró un alcanzado del 64.9 por ciento en comparación con la meta programada del 62.3 por ciento, representa un cumplimiento de la meta del 104.2 por ciento, colocando el indicador en un semáforo de color VERDE:SE LOGRÓ LA META. 
NO hubo variación en el indicador y NO hubo variación en variables.</v>
      </c>
      <c r="K128" s="77"/>
      <c r="L128" s="77"/>
      <c r="M128" s="77"/>
      <c r="N128" s="77"/>
      <c r="O128" s="77"/>
      <c r="P128" s="77"/>
      <c r="Q128" s="77"/>
      <c r="R128" s="77"/>
      <c r="S128" s="78"/>
    </row>
    <row r="129" spans="1:19" ht="243" customHeight="1" x14ac:dyDescent="0.25">
      <c r="A129" s="126"/>
      <c r="B129" s="98"/>
      <c r="C129" s="101"/>
      <c r="D129" s="86"/>
      <c r="E129" s="86"/>
      <c r="F129" s="91"/>
      <c r="G129" s="92"/>
      <c r="H129" s="91"/>
      <c r="I129" s="92"/>
      <c r="J129" s="93" t="s">
        <v>97</v>
      </c>
      <c r="K129" s="94"/>
      <c r="L129" s="94"/>
      <c r="M129" s="94"/>
      <c r="N129" s="94"/>
      <c r="O129" s="94"/>
      <c r="P129" s="94"/>
      <c r="Q129" s="94"/>
      <c r="R129" s="94"/>
      <c r="S129" s="95"/>
    </row>
    <row r="130" spans="1:19" ht="35.25" customHeight="1" x14ac:dyDescent="0.25">
      <c r="A130" s="126"/>
      <c r="B130" s="119" t="s">
        <v>19</v>
      </c>
      <c r="C130" s="121" t="s">
        <v>40</v>
      </c>
      <c r="D130" s="123">
        <v>34872</v>
      </c>
      <c r="E130" s="123">
        <v>36294</v>
      </c>
      <c r="F130" s="87">
        <f>E130-D130</f>
        <v>1422</v>
      </c>
      <c r="G130" s="88"/>
      <c r="H130" s="87">
        <f>IF(D130=0,0,ROUND(E130/D130*100,1))</f>
        <v>104.1</v>
      </c>
      <c r="I130" s="88"/>
      <c r="J130" s="73" t="s">
        <v>27</v>
      </c>
      <c r="K130" s="74"/>
      <c r="L130" s="74"/>
      <c r="M130" s="74"/>
      <c r="N130" s="74"/>
      <c r="O130" s="74"/>
      <c r="P130" s="74"/>
      <c r="Q130" s="74"/>
      <c r="R130" s="74"/>
      <c r="S130" s="75"/>
    </row>
    <row r="131" spans="1:19" ht="237" customHeight="1" x14ac:dyDescent="0.25">
      <c r="A131" s="126"/>
      <c r="B131" s="120"/>
      <c r="C131" s="122"/>
      <c r="D131" s="124"/>
      <c r="E131" s="124"/>
      <c r="F131" s="91"/>
      <c r="G131" s="92"/>
      <c r="H131" s="91"/>
      <c r="I131" s="92"/>
      <c r="J131" s="116" t="s">
        <v>107</v>
      </c>
      <c r="K131" s="117"/>
      <c r="L131" s="117"/>
      <c r="M131" s="117"/>
      <c r="N131" s="117"/>
      <c r="O131" s="117"/>
      <c r="P131" s="117"/>
      <c r="Q131" s="117"/>
      <c r="R131" s="117"/>
      <c r="S131" s="118"/>
    </row>
    <row r="132" spans="1:19" ht="38.25" customHeight="1" x14ac:dyDescent="0.25">
      <c r="A132" s="126"/>
      <c r="B132" s="119" t="s">
        <v>20</v>
      </c>
      <c r="C132" s="121" t="s">
        <v>61</v>
      </c>
      <c r="D132" s="123">
        <v>55944</v>
      </c>
      <c r="E132" s="123">
        <v>55944</v>
      </c>
      <c r="F132" s="87">
        <f>E132-D132</f>
        <v>0</v>
      </c>
      <c r="G132" s="88"/>
      <c r="H132" s="87">
        <f>IF(D132=0,0,ROUND(E132/D132*100,1))</f>
        <v>100</v>
      </c>
      <c r="I132" s="88"/>
      <c r="J132" s="73" t="s">
        <v>23</v>
      </c>
      <c r="K132" s="74"/>
      <c r="L132" s="74"/>
      <c r="M132" s="74"/>
      <c r="N132" s="74"/>
      <c r="O132" s="74"/>
      <c r="P132" s="74"/>
      <c r="Q132" s="74"/>
      <c r="R132" s="74"/>
      <c r="S132" s="75"/>
    </row>
    <row r="133" spans="1:19" ht="212.25" customHeight="1" thickBot="1" x14ac:dyDescent="0.3">
      <c r="A133" s="127"/>
      <c r="B133" s="120"/>
      <c r="C133" s="122"/>
      <c r="D133" s="124"/>
      <c r="E133" s="124"/>
      <c r="F133" s="91"/>
      <c r="G133" s="92"/>
      <c r="H133" s="91"/>
      <c r="I133" s="92"/>
      <c r="J133" s="61" t="s">
        <v>104</v>
      </c>
      <c r="K133" s="62"/>
      <c r="L133" s="62"/>
      <c r="M133" s="62"/>
      <c r="N133" s="62"/>
      <c r="O133" s="62"/>
      <c r="P133" s="62"/>
      <c r="Q133" s="62"/>
      <c r="R133" s="62"/>
      <c r="S133" s="63"/>
    </row>
    <row r="134" spans="1:19" ht="50.25" customHeight="1" thickBot="1" x14ac:dyDescent="0.3">
      <c r="A134" s="102"/>
      <c r="B134" s="103"/>
      <c r="C134" s="103"/>
      <c r="D134" s="103"/>
      <c r="E134" s="103"/>
      <c r="F134" s="103"/>
      <c r="G134" s="103"/>
      <c r="H134" s="103"/>
      <c r="I134" s="103"/>
      <c r="J134" s="103"/>
      <c r="K134" s="103"/>
      <c r="L134" s="103"/>
      <c r="M134" s="103"/>
      <c r="N134" s="103"/>
      <c r="O134" s="103"/>
      <c r="P134" s="103"/>
      <c r="Q134" s="103"/>
      <c r="R134" s="103"/>
      <c r="S134" s="104"/>
    </row>
    <row r="135" spans="1:19" ht="36" customHeight="1" x14ac:dyDescent="0.5">
      <c r="A135" s="105" t="s">
        <v>5</v>
      </c>
      <c r="B135" s="42" t="s">
        <v>6</v>
      </c>
      <c r="C135" s="43"/>
      <c r="D135" s="48" t="s">
        <v>7</v>
      </c>
      <c r="E135" s="48"/>
      <c r="F135" s="48" t="s">
        <v>8</v>
      </c>
      <c r="G135" s="48"/>
      <c r="H135" s="48"/>
      <c r="I135" s="48"/>
      <c r="J135" s="49" t="s">
        <v>9</v>
      </c>
      <c r="K135" s="50"/>
      <c r="L135" s="50"/>
      <c r="M135" s="50"/>
      <c r="N135" s="50"/>
      <c r="O135" s="50"/>
      <c r="P135" s="50"/>
      <c r="Q135" s="50"/>
      <c r="R135" s="50"/>
      <c r="S135" s="51"/>
    </row>
    <row r="136" spans="1:19" ht="30" customHeight="1" x14ac:dyDescent="0.5">
      <c r="A136" s="106"/>
      <c r="B136" s="44"/>
      <c r="C136" s="45"/>
      <c r="D136" s="32" t="s">
        <v>10</v>
      </c>
      <c r="E136" s="32" t="s">
        <v>11</v>
      </c>
      <c r="F136" s="71" t="s">
        <v>12</v>
      </c>
      <c r="G136" s="71"/>
      <c r="H136" s="71" t="s">
        <v>13</v>
      </c>
      <c r="I136" s="71"/>
      <c r="J136" s="52"/>
      <c r="K136" s="53"/>
      <c r="L136" s="53"/>
      <c r="M136" s="53"/>
      <c r="N136" s="53"/>
      <c r="O136" s="53"/>
      <c r="P136" s="53"/>
      <c r="Q136" s="53"/>
      <c r="R136" s="53"/>
      <c r="S136" s="54"/>
    </row>
    <row r="137" spans="1:19" ht="35.25" customHeight="1" x14ac:dyDescent="0.25">
      <c r="A137" s="107"/>
      <c r="B137" s="46"/>
      <c r="C137" s="47"/>
      <c r="D137" s="33" t="s">
        <v>14</v>
      </c>
      <c r="E137" s="33" t="s">
        <v>15</v>
      </c>
      <c r="F137" s="72" t="s">
        <v>16</v>
      </c>
      <c r="G137" s="72"/>
      <c r="H137" s="72" t="s">
        <v>17</v>
      </c>
      <c r="I137" s="72"/>
      <c r="J137" s="55"/>
      <c r="K137" s="56"/>
      <c r="L137" s="56"/>
      <c r="M137" s="56"/>
      <c r="N137" s="56"/>
      <c r="O137" s="56"/>
      <c r="P137" s="56"/>
      <c r="Q137" s="56"/>
      <c r="R137" s="56"/>
      <c r="S137" s="57"/>
    </row>
    <row r="138" spans="1:19" ht="62.25" customHeight="1" x14ac:dyDescent="0.25">
      <c r="A138" s="125">
        <v>12</v>
      </c>
      <c r="B138" s="96" t="s">
        <v>18</v>
      </c>
      <c r="C138" s="99" t="s">
        <v>41</v>
      </c>
      <c r="D138" s="84">
        <f>IF(D143=0,0,ROUND(D141/D143*1,1))</f>
        <v>10.199999999999999</v>
      </c>
      <c r="E138" s="84">
        <f>IF(E143=0,0,ROUND(E141/E143*1,1))</f>
        <v>9.8000000000000007</v>
      </c>
      <c r="F138" s="87">
        <f>E138-D138</f>
        <v>-0.39999999999999858</v>
      </c>
      <c r="G138" s="88"/>
      <c r="H138" s="87">
        <f>IF(D138=0,0,ROUND(E138/D138*100,1))</f>
        <v>96.1</v>
      </c>
      <c r="I138" s="88"/>
      <c r="J138" s="73" t="s">
        <v>69</v>
      </c>
      <c r="K138" s="74"/>
      <c r="L138" s="74"/>
      <c r="M138" s="74"/>
      <c r="N138" s="74"/>
      <c r="O138" s="74"/>
      <c r="P138" s="74"/>
      <c r="Q138" s="74"/>
      <c r="R138" s="74"/>
      <c r="S138" s="75"/>
    </row>
    <row r="139" spans="1:19" ht="191.25" customHeight="1" x14ac:dyDescent="0.25">
      <c r="A139" s="126"/>
      <c r="B139" s="97"/>
      <c r="C139" s="100"/>
      <c r="D139" s="85"/>
      <c r="E139" s="85"/>
      <c r="F139" s="89"/>
      <c r="G139" s="90"/>
      <c r="H139" s="89"/>
      <c r="I139" s="90"/>
      <c r="J139" s="76" t="str">
        <f>"El indicador al final del período de evaluación registró un alcanzado del "&amp;E138&amp;" por ciento en comparación con la meta programada del "&amp;D138&amp;" por ciento, representa un cumplimiento de la meta del "&amp;H138&amp;" por ciento, colocando el indicador en un semáforo de color "&amp;IF(AND(D138=0,H138=0),"",IF(AND(H138&gt;=95,H138&lt;=105,H141&gt;=95,H141&lt;=105,H143&gt;=95,H143&lt;=105),"VERDE:SE LOGRÓ LA META",IF(AND(H138&gt;=95,H138&lt;=105,H141&lt;95),"VERDE:AUNQUE EL INDICADOR ES VERDE, HAY VARIACIÓN EN VARIABLES",IF(AND(H138&gt;=95,H138&lt;=105,H141&gt;105),"VERDE:AUNQUE EL INDICADOR ES VERDE, HAY VARIACIÓN EN VARIABLES",IF(AND(H138&gt;=95,H138&lt;=105,H143&lt;95),"VERDE:AUNQUE EL INDICADOR ES VERDE, HAY VARIACIÓN EN VARIABLES",IF(AND(H138&gt;=95,H138&lt;=105,H143&gt;105),"VERDE:AUNQUE EL INDICADOR ES VERDE, HAY VARIACIÓN EN VARIABLES",IF(OR(AND(H138&gt;=90,H138&lt;95),AND(H138&gt;105,H138&lt;=110)),"AMARILLO",IF(OR(H138&lt;90,H138&gt;110),"ROJO",IF(AND(D138&lt;&gt;0,E138=0),"ROJO","")))))))))&amp;". 
"&amp;IF(AND(D138=0,E138=0),"NO",IF(OR(H138&lt;95,H138&gt;105),"SI","NO"))&amp;" hubo variación en el indicador y "&amp;IF(AND(D141=0,D143=0,H141=0,H143=0),"NO",IF(OR(H141&lt;95,H141&gt;105,H143&lt;95,H143&gt;105),"SI","NO"))&amp;" hubo variación en variables."</f>
        <v>El indicador al final del período de evaluación registró un alcanzado del 9.8 por ciento en comparación con la meta programada del 10.2 por ciento, representa un cumplimiento de la meta del 96.1 por ciento, colocando el indicador en un semáforo de color VERDE:AUNQUE EL INDICADOR ES VERDE, HAY VARIACIÓN EN VARIABLES. 
NO hubo variación en el indicador y SI hubo variación en variables.</v>
      </c>
      <c r="K139" s="77"/>
      <c r="L139" s="77"/>
      <c r="M139" s="77"/>
      <c r="N139" s="77"/>
      <c r="O139" s="77"/>
      <c r="P139" s="77"/>
      <c r="Q139" s="77"/>
      <c r="R139" s="77"/>
      <c r="S139" s="78"/>
    </row>
    <row r="140" spans="1:19" ht="294.75" customHeight="1" x14ac:dyDescent="0.25">
      <c r="A140" s="126"/>
      <c r="B140" s="98"/>
      <c r="C140" s="101"/>
      <c r="D140" s="86"/>
      <c r="E140" s="86"/>
      <c r="F140" s="91"/>
      <c r="G140" s="92"/>
      <c r="H140" s="91"/>
      <c r="I140" s="92"/>
      <c r="J140" s="93" t="s">
        <v>86</v>
      </c>
      <c r="K140" s="94"/>
      <c r="L140" s="94"/>
      <c r="M140" s="94"/>
      <c r="N140" s="94"/>
      <c r="O140" s="94"/>
      <c r="P140" s="94"/>
      <c r="Q140" s="94"/>
      <c r="R140" s="94"/>
      <c r="S140" s="95"/>
    </row>
    <row r="141" spans="1:19" ht="34.5" customHeight="1" x14ac:dyDescent="0.25">
      <c r="A141" s="126"/>
      <c r="B141" s="64" t="s">
        <v>19</v>
      </c>
      <c r="C141" s="66" t="s">
        <v>42</v>
      </c>
      <c r="D141" s="67">
        <v>41139</v>
      </c>
      <c r="E141" s="68">
        <v>42909</v>
      </c>
      <c r="F141" s="70">
        <f t="shared" ref="F141" si="14">E141-D141</f>
        <v>1770</v>
      </c>
      <c r="G141" s="70"/>
      <c r="H141" s="70">
        <f t="shared" ref="H141" si="15">IF(D141=0,0,ROUND(E141/D141*100,1))</f>
        <v>104.3</v>
      </c>
      <c r="I141" s="70"/>
      <c r="J141" s="73" t="s">
        <v>27</v>
      </c>
      <c r="K141" s="74"/>
      <c r="L141" s="74"/>
      <c r="M141" s="74"/>
      <c r="N141" s="74"/>
      <c r="O141" s="74"/>
      <c r="P141" s="74"/>
      <c r="Q141" s="74"/>
      <c r="R141" s="74"/>
      <c r="S141" s="75"/>
    </row>
    <row r="142" spans="1:19" ht="203.25" customHeight="1" x14ac:dyDescent="0.25">
      <c r="A142" s="126"/>
      <c r="B142" s="65"/>
      <c r="C142" s="66"/>
      <c r="D142" s="67"/>
      <c r="E142" s="69"/>
      <c r="F142" s="70"/>
      <c r="G142" s="70"/>
      <c r="H142" s="70"/>
      <c r="I142" s="70"/>
      <c r="J142" s="116" t="s">
        <v>84</v>
      </c>
      <c r="K142" s="117"/>
      <c r="L142" s="117"/>
      <c r="M142" s="117"/>
      <c r="N142" s="117"/>
      <c r="O142" s="117"/>
      <c r="P142" s="117"/>
      <c r="Q142" s="117"/>
      <c r="R142" s="117"/>
      <c r="S142" s="118"/>
    </row>
    <row r="143" spans="1:19" ht="34.5" customHeight="1" x14ac:dyDescent="0.25">
      <c r="A143" s="126"/>
      <c r="B143" s="163" t="s">
        <v>20</v>
      </c>
      <c r="C143" s="165" t="s">
        <v>43</v>
      </c>
      <c r="D143" s="166">
        <f>D33</f>
        <v>4026</v>
      </c>
      <c r="E143" s="166">
        <f>E33</f>
        <v>4357</v>
      </c>
      <c r="F143" s="70">
        <f>E143-D143</f>
        <v>331</v>
      </c>
      <c r="G143" s="70"/>
      <c r="H143" s="70">
        <f>IF(D143=0,0,ROUND(E143/D143*100,1))</f>
        <v>108.2</v>
      </c>
      <c r="I143" s="70"/>
      <c r="J143" s="73" t="s">
        <v>23</v>
      </c>
      <c r="K143" s="74"/>
      <c r="L143" s="74"/>
      <c r="M143" s="74"/>
      <c r="N143" s="74"/>
      <c r="O143" s="74"/>
      <c r="P143" s="74"/>
      <c r="Q143" s="74"/>
      <c r="R143" s="74"/>
      <c r="S143" s="75"/>
    </row>
    <row r="144" spans="1:19" ht="219.75" customHeight="1" thickBot="1" x14ac:dyDescent="0.3">
      <c r="A144" s="127"/>
      <c r="B144" s="164"/>
      <c r="C144" s="165"/>
      <c r="D144" s="166"/>
      <c r="E144" s="166"/>
      <c r="F144" s="70"/>
      <c r="G144" s="70"/>
      <c r="H144" s="70"/>
      <c r="I144" s="70"/>
      <c r="J144" s="61" t="s">
        <v>109</v>
      </c>
      <c r="K144" s="62"/>
      <c r="L144" s="62"/>
      <c r="M144" s="62"/>
      <c r="N144" s="62"/>
      <c r="O144" s="62"/>
      <c r="P144" s="62"/>
      <c r="Q144" s="62"/>
      <c r="R144" s="62"/>
      <c r="S144" s="63"/>
    </row>
    <row r="145" spans="1:19" s="16" customFormat="1" ht="318.75" customHeight="1" thickBot="1" x14ac:dyDescent="0.3">
      <c r="A145" s="139" t="s">
        <v>26</v>
      </c>
      <c r="B145" s="140"/>
      <c r="C145" s="140"/>
      <c r="D145" s="140"/>
      <c r="E145" s="140"/>
      <c r="F145" s="140"/>
      <c r="G145" s="140"/>
      <c r="H145" s="140"/>
      <c r="I145" s="140"/>
      <c r="J145" s="140"/>
      <c r="K145" s="140"/>
      <c r="L145" s="140"/>
      <c r="M145" s="140"/>
      <c r="N145" s="140"/>
      <c r="O145" s="140"/>
      <c r="P145" s="140"/>
      <c r="Q145" s="140"/>
      <c r="R145" s="140"/>
      <c r="S145" s="141"/>
    </row>
    <row r="146" spans="1:19" s="16" customFormat="1" ht="30.75" customHeight="1" x14ac:dyDescent="0.5">
      <c r="A146" s="105" t="s">
        <v>5</v>
      </c>
      <c r="B146" s="42" t="s">
        <v>6</v>
      </c>
      <c r="C146" s="43"/>
      <c r="D146" s="48" t="s">
        <v>7</v>
      </c>
      <c r="E146" s="48"/>
      <c r="F146" s="48" t="s">
        <v>8</v>
      </c>
      <c r="G146" s="48"/>
      <c r="H146" s="48"/>
      <c r="I146" s="48"/>
      <c r="J146" s="49" t="s">
        <v>9</v>
      </c>
      <c r="K146" s="50"/>
      <c r="L146" s="50"/>
      <c r="M146" s="50"/>
      <c r="N146" s="50"/>
      <c r="O146" s="50"/>
      <c r="P146" s="50"/>
      <c r="Q146" s="50"/>
      <c r="R146" s="50"/>
      <c r="S146" s="51"/>
    </row>
    <row r="147" spans="1:19" ht="30.75" customHeight="1" x14ac:dyDescent="0.5">
      <c r="A147" s="106"/>
      <c r="B147" s="44"/>
      <c r="C147" s="45"/>
      <c r="D147" s="32" t="s">
        <v>10</v>
      </c>
      <c r="E147" s="32" t="s">
        <v>11</v>
      </c>
      <c r="F147" s="71" t="s">
        <v>12</v>
      </c>
      <c r="G147" s="71"/>
      <c r="H147" s="71" t="s">
        <v>13</v>
      </c>
      <c r="I147" s="71"/>
      <c r="J147" s="52"/>
      <c r="K147" s="53"/>
      <c r="L147" s="53"/>
      <c r="M147" s="53"/>
      <c r="N147" s="53"/>
      <c r="O147" s="53"/>
      <c r="P147" s="53"/>
      <c r="Q147" s="53"/>
      <c r="R147" s="53"/>
      <c r="S147" s="54"/>
    </row>
    <row r="148" spans="1:19" ht="29.25" customHeight="1" x14ac:dyDescent="0.25">
      <c r="A148" s="107"/>
      <c r="B148" s="46"/>
      <c r="C148" s="47"/>
      <c r="D148" s="33" t="s">
        <v>14</v>
      </c>
      <c r="E148" s="33" t="s">
        <v>15</v>
      </c>
      <c r="F148" s="72" t="s">
        <v>16</v>
      </c>
      <c r="G148" s="72"/>
      <c r="H148" s="72" t="s">
        <v>17</v>
      </c>
      <c r="I148" s="72"/>
      <c r="J148" s="55"/>
      <c r="K148" s="56"/>
      <c r="L148" s="56"/>
      <c r="M148" s="56"/>
      <c r="N148" s="56"/>
      <c r="O148" s="56"/>
      <c r="P148" s="56"/>
      <c r="Q148" s="56"/>
      <c r="R148" s="56"/>
      <c r="S148" s="57"/>
    </row>
    <row r="149" spans="1:19" ht="62.25" customHeight="1" x14ac:dyDescent="0.25">
      <c r="A149" s="158">
        <v>13</v>
      </c>
      <c r="B149" s="96" t="s">
        <v>18</v>
      </c>
      <c r="C149" s="99" t="s">
        <v>44</v>
      </c>
      <c r="D149" s="84">
        <f>IF(D154=0,0,ROUND(D152/D154*100,1))</f>
        <v>56.6</v>
      </c>
      <c r="E149" s="84">
        <f>IF(E154=0,0,ROUND(E152/E154*100,1))</f>
        <v>54.5</v>
      </c>
      <c r="F149" s="87">
        <f>E149-D149</f>
        <v>-2.1000000000000014</v>
      </c>
      <c r="G149" s="88"/>
      <c r="H149" s="87">
        <f>IF(D149=0,0,ROUND(E149/D149*100,1))</f>
        <v>96.3</v>
      </c>
      <c r="I149" s="88"/>
      <c r="J149" s="73" t="s">
        <v>69</v>
      </c>
      <c r="K149" s="74"/>
      <c r="L149" s="74"/>
      <c r="M149" s="74"/>
      <c r="N149" s="74"/>
      <c r="O149" s="74"/>
      <c r="P149" s="74"/>
      <c r="Q149" s="74"/>
      <c r="R149" s="74"/>
      <c r="S149" s="75"/>
    </row>
    <row r="150" spans="1:19" ht="173.25" customHeight="1" x14ac:dyDescent="0.25">
      <c r="A150" s="158"/>
      <c r="B150" s="97"/>
      <c r="C150" s="100"/>
      <c r="D150" s="85"/>
      <c r="E150" s="85"/>
      <c r="F150" s="89"/>
      <c r="G150" s="90"/>
      <c r="H150" s="89"/>
      <c r="I150" s="90"/>
      <c r="J150" s="76" t="str">
        <f>"El indicador al final del período de evaluación registró un alcanzado del "&amp;E149&amp;" por ciento en comparación con la meta programada del "&amp;D149&amp;" por ciento, representa un cumplimiento de la meta del "&amp;H149&amp;" por ciento, colocando el indicador en un semáforo de color "&amp;IF(AND(D149=0,H149=0),"",IF(AND(H149&gt;=95,H149&lt;=105,H152&gt;=95,H152&lt;=105,H154&gt;=95,H154&lt;=105),"VERDE:SE LOGRÓ LA META",IF(AND(H149&gt;=95,H149&lt;=105,H152&lt;95),"VERDE:AUNQUE EL INDICADOR ES VERDE, HAY VARIACIÓN EN VARIABLES",IF(AND(H149&gt;=95,H149&lt;=105,H152&gt;105),"VERDE:AUNQUE EL INDICADOR ES VERDE, HAY VARIACIÓN EN VARIABLES",IF(AND(H149&gt;=95,H149&lt;=105,H154&lt;95),"VERDE:AUNQUE EL INDICADOR ES VERDE, HAY VARIACIÓN EN VARIABLES",IF(AND(H149&gt;=95,H149&lt;=105,H154&gt;105),"VERDE:AUNQUE EL INDICADOR ES VERDE, HAY VARIACIÓN EN VARIABLES",IF(OR(AND(H149&gt;=90,H149&lt;95),AND(H149&gt;105,H149&lt;=110)),"AMARILLO",IF(OR(H149&lt;90,H149&gt;110),"ROJO",IF(AND(D149&lt;&gt;0,E149=0),"ROJO","")))))))))&amp;". 
"&amp;IF(AND(D149=0,E149=0),"NO",IF(OR(H149&lt;95,H149&gt;105),"SI","NO"))&amp;" hubo variación en el indicador y "&amp;IF(AND(D152=0,D154=0,H152=0,H154=0),"NO",IF(OR(H152&lt;95,H152&gt;105,H154&lt;95,H154&gt;105),"SI","NO"))&amp;" hubo variación en variables."</f>
        <v>El indicador al final del período de evaluación registró un alcanzado del 54.5 por ciento en comparación con la meta programada del 56.6 por ciento, representa un cumplimiento de la meta del 96.3 por ciento, colocando el indicador en un semáforo de color VERDE:AUNQUE EL INDICADOR ES VERDE, HAY VARIACIÓN EN VARIABLES. 
NO hubo variación en el indicador y SI hubo variación en variables.</v>
      </c>
      <c r="K150" s="77"/>
      <c r="L150" s="77"/>
      <c r="M150" s="77"/>
      <c r="N150" s="77"/>
      <c r="O150" s="77"/>
      <c r="P150" s="77"/>
      <c r="Q150" s="77"/>
      <c r="R150" s="77"/>
      <c r="S150" s="78"/>
    </row>
    <row r="151" spans="1:19" ht="312" customHeight="1" x14ac:dyDescent="0.25">
      <c r="A151" s="158"/>
      <c r="B151" s="98"/>
      <c r="C151" s="101"/>
      <c r="D151" s="86"/>
      <c r="E151" s="86"/>
      <c r="F151" s="91"/>
      <c r="G151" s="92"/>
      <c r="H151" s="91"/>
      <c r="I151" s="92"/>
      <c r="J151" s="93" t="s">
        <v>98</v>
      </c>
      <c r="K151" s="94"/>
      <c r="L151" s="94"/>
      <c r="M151" s="94"/>
      <c r="N151" s="94"/>
      <c r="O151" s="94"/>
      <c r="P151" s="94"/>
      <c r="Q151" s="94"/>
      <c r="R151" s="94"/>
      <c r="S151" s="95"/>
    </row>
    <row r="152" spans="1:19" ht="37.5" customHeight="1" x14ac:dyDescent="0.25">
      <c r="A152" s="158"/>
      <c r="B152" s="79" t="s">
        <v>19</v>
      </c>
      <c r="C152" s="80" t="s">
        <v>45</v>
      </c>
      <c r="D152" s="132">
        <v>8277</v>
      </c>
      <c r="E152" s="132">
        <v>8791</v>
      </c>
      <c r="F152" s="70">
        <f t="shared" ref="F152" si="16">E152-D152</f>
        <v>514</v>
      </c>
      <c r="G152" s="70"/>
      <c r="H152" s="70">
        <f t="shared" ref="H152" si="17">IF(D152=0,0,ROUND(E152/D152*100,1))</f>
        <v>106.2</v>
      </c>
      <c r="I152" s="70"/>
      <c r="J152" s="73" t="s">
        <v>27</v>
      </c>
      <c r="K152" s="74"/>
      <c r="L152" s="74"/>
      <c r="M152" s="74"/>
      <c r="N152" s="74"/>
      <c r="O152" s="74"/>
      <c r="P152" s="74"/>
      <c r="Q152" s="74"/>
      <c r="R152" s="74"/>
      <c r="S152" s="75"/>
    </row>
    <row r="153" spans="1:19" ht="218.25" customHeight="1" x14ac:dyDescent="0.25">
      <c r="A153" s="158"/>
      <c r="B153" s="79"/>
      <c r="C153" s="80"/>
      <c r="D153" s="132"/>
      <c r="E153" s="132"/>
      <c r="F153" s="70"/>
      <c r="G153" s="70"/>
      <c r="H153" s="70"/>
      <c r="I153" s="70"/>
      <c r="J153" s="116" t="s">
        <v>84</v>
      </c>
      <c r="K153" s="117"/>
      <c r="L153" s="117"/>
      <c r="M153" s="117"/>
      <c r="N153" s="117"/>
      <c r="O153" s="117"/>
      <c r="P153" s="117"/>
      <c r="Q153" s="117"/>
      <c r="R153" s="117"/>
      <c r="S153" s="118"/>
    </row>
    <row r="154" spans="1:19" ht="32.25" customHeight="1" x14ac:dyDescent="0.25">
      <c r="A154" s="158"/>
      <c r="B154" s="79" t="s">
        <v>20</v>
      </c>
      <c r="C154" s="131" t="s">
        <v>60</v>
      </c>
      <c r="D154" s="132">
        <v>14625</v>
      </c>
      <c r="E154" s="132">
        <v>16124</v>
      </c>
      <c r="F154" s="70">
        <f>E154-D154</f>
        <v>1499</v>
      </c>
      <c r="G154" s="70"/>
      <c r="H154" s="70">
        <f>IF(D154=0,0,ROUND(E154/D154*100,1))</f>
        <v>110.2</v>
      </c>
      <c r="I154" s="70"/>
      <c r="J154" s="73" t="s">
        <v>23</v>
      </c>
      <c r="K154" s="74"/>
      <c r="L154" s="74"/>
      <c r="M154" s="74"/>
      <c r="N154" s="74"/>
      <c r="O154" s="74"/>
      <c r="P154" s="74"/>
      <c r="Q154" s="74"/>
      <c r="R154" s="74"/>
      <c r="S154" s="75"/>
    </row>
    <row r="155" spans="1:19" ht="218.25" customHeight="1" thickBot="1" x14ac:dyDescent="0.3">
      <c r="A155" s="158"/>
      <c r="B155" s="79"/>
      <c r="C155" s="131"/>
      <c r="D155" s="132"/>
      <c r="E155" s="132"/>
      <c r="F155" s="70"/>
      <c r="G155" s="70"/>
      <c r="H155" s="70"/>
      <c r="I155" s="70"/>
      <c r="J155" s="61" t="s">
        <v>109</v>
      </c>
      <c r="K155" s="62"/>
      <c r="L155" s="62"/>
      <c r="M155" s="62"/>
      <c r="N155" s="62"/>
      <c r="O155" s="62"/>
      <c r="P155" s="62"/>
      <c r="Q155" s="62"/>
      <c r="R155" s="62"/>
      <c r="S155" s="63"/>
    </row>
    <row r="156" spans="1:19" ht="42" customHeight="1" thickBot="1" x14ac:dyDescent="0.3">
      <c r="A156" s="102"/>
      <c r="B156" s="103"/>
      <c r="C156" s="103"/>
      <c r="D156" s="103"/>
      <c r="E156" s="103"/>
      <c r="F156" s="103"/>
      <c r="G156" s="103"/>
      <c r="H156" s="103"/>
      <c r="I156" s="103"/>
      <c r="J156" s="103"/>
      <c r="K156" s="103"/>
      <c r="L156" s="103"/>
      <c r="M156" s="103"/>
      <c r="N156" s="103"/>
      <c r="O156" s="103"/>
      <c r="P156" s="103"/>
      <c r="Q156" s="103"/>
      <c r="R156" s="103"/>
      <c r="S156" s="104"/>
    </row>
    <row r="157" spans="1:19" s="16" customFormat="1" ht="30.75" customHeight="1" x14ac:dyDescent="0.5">
      <c r="A157" s="105" t="s">
        <v>5</v>
      </c>
      <c r="B157" s="42" t="s">
        <v>6</v>
      </c>
      <c r="C157" s="43"/>
      <c r="D157" s="48" t="s">
        <v>7</v>
      </c>
      <c r="E157" s="48"/>
      <c r="F157" s="48" t="s">
        <v>8</v>
      </c>
      <c r="G157" s="48"/>
      <c r="H157" s="48"/>
      <c r="I157" s="48"/>
      <c r="J157" s="49" t="s">
        <v>9</v>
      </c>
      <c r="K157" s="50"/>
      <c r="L157" s="50"/>
      <c r="M157" s="50"/>
      <c r="N157" s="50"/>
      <c r="O157" s="50"/>
      <c r="P157" s="50"/>
      <c r="Q157" s="50"/>
      <c r="R157" s="50"/>
      <c r="S157" s="51"/>
    </row>
    <row r="158" spans="1:19" ht="30.75" customHeight="1" x14ac:dyDescent="0.5">
      <c r="A158" s="106"/>
      <c r="B158" s="44"/>
      <c r="C158" s="45"/>
      <c r="D158" s="32" t="s">
        <v>10</v>
      </c>
      <c r="E158" s="32" t="s">
        <v>11</v>
      </c>
      <c r="F158" s="71" t="s">
        <v>12</v>
      </c>
      <c r="G158" s="71"/>
      <c r="H158" s="71" t="s">
        <v>13</v>
      </c>
      <c r="I158" s="71"/>
      <c r="J158" s="52"/>
      <c r="K158" s="53"/>
      <c r="L158" s="53"/>
      <c r="M158" s="53"/>
      <c r="N158" s="53"/>
      <c r="O158" s="53"/>
      <c r="P158" s="53"/>
      <c r="Q158" s="53"/>
      <c r="R158" s="53"/>
      <c r="S158" s="54"/>
    </row>
    <row r="159" spans="1:19" ht="29.25" customHeight="1" x14ac:dyDescent="0.25">
      <c r="A159" s="107"/>
      <c r="B159" s="46"/>
      <c r="C159" s="47"/>
      <c r="D159" s="33" t="s">
        <v>14</v>
      </c>
      <c r="E159" s="33" t="s">
        <v>15</v>
      </c>
      <c r="F159" s="72" t="s">
        <v>16</v>
      </c>
      <c r="G159" s="72"/>
      <c r="H159" s="72" t="s">
        <v>17</v>
      </c>
      <c r="I159" s="72"/>
      <c r="J159" s="55"/>
      <c r="K159" s="56"/>
      <c r="L159" s="56"/>
      <c r="M159" s="56"/>
      <c r="N159" s="56"/>
      <c r="O159" s="56"/>
      <c r="P159" s="56"/>
      <c r="Q159" s="56"/>
      <c r="R159" s="56"/>
      <c r="S159" s="57"/>
    </row>
    <row r="160" spans="1:19" ht="45" customHeight="1" x14ac:dyDescent="0.25">
      <c r="A160" s="111">
        <v>14</v>
      </c>
      <c r="B160" s="96" t="s">
        <v>18</v>
      </c>
      <c r="C160" s="99" t="s">
        <v>62</v>
      </c>
      <c r="D160" s="84">
        <f>IF(D165=0,0,ROUND(D163/D165*1000,1))</f>
        <v>2.1</v>
      </c>
      <c r="E160" s="84">
        <f>IF(E165=0,0,ROUND(E163/E165*1000,1))</f>
        <v>2.2000000000000002</v>
      </c>
      <c r="F160" s="87">
        <f>E160-D160</f>
        <v>0.10000000000000009</v>
      </c>
      <c r="G160" s="88"/>
      <c r="H160" s="87">
        <f>IF(D160=0,0,ROUND(E160/D160*100,1))</f>
        <v>104.8</v>
      </c>
      <c r="I160" s="88"/>
      <c r="J160" s="73" t="s">
        <v>69</v>
      </c>
      <c r="K160" s="74"/>
      <c r="L160" s="74"/>
      <c r="M160" s="74"/>
      <c r="N160" s="74"/>
      <c r="O160" s="74"/>
      <c r="P160" s="74"/>
      <c r="Q160" s="74"/>
      <c r="R160" s="74"/>
      <c r="S160" s="75"/>
    </row>
    <row r="161" spans="1:19" ht="149.25" customHeight="1" x14ac:dyDescent="0.25">
      <c r="A161" s="111"/>
      <c r="B161" s="97"/>
      <c r="C161" s="100"/>
      <c r="D161" s="85"/>
      <c r="E161" s="85"/>
      <c r="F161" s="89"/>
      <c r="G161" s="90"/>
      <c r="H161" s="89"/>
      <c r="I161" s="90"/>
      <c r="J161" s="76" t="str">
        <f>"El indicador al final del período de evaluación registró un alcanzado del "&amp;E160&amp;" por ciento en comparación con la meta programada del "&amp;D160&amp;" por ciento, representa un cumplimiento de la meta del "&amp;H160&amp;" por ciento, colocando el indicador en un semáforo de color "&amp;IF(AND(D160=0,H160=0),"",IF(AND(H160&gt;=95,H160&lt;=105,H163&gt;=95,H163&lt;=105,H165&gt;=95,H165&lt;=105),"VERDE:SE LOGRÓ LA META",IF(AND(H160&gt;=95,H160&lt;=105,H163&lt;95),"VERDE:AUNQUE EL INDICADOR ES VERDE, HAY VARIACIÓN EN VARIABLES",IF(AND(H160&gt;=95,H160&lt;=105,H163&gt;105),"VERDE:AUNQUE EL INDICADOR ES VERDE, HAY VARIACIÓN EN VARIABLES",IF(AND(H160&gt;=95,H160&lt;=105,H165&lt;95),"VERDE:AUNQUE EL INDICADOR ES VERDE, HAY VARIACIÓN EN VARIABLES",IF(AND(H160&gt;=95,H160&lt;=105,H165&gt;105),"VERDE:AUNQUE EL INDICADOR ES VERDE, HAY VARIACIÓN EN VARIABLES",IF(OR(AND(H160&gt;=90,H160&lt;95),AND(H160&gt;105,H160&lt;=110)),"AMARILLO",IF(OR(H160&lt;90,H160&gt;110),"ROJO",IF(AND(D160&lt;&gt;0,E160=0),"ROJO","")))))))))&amp;". 
"&amp;IF(AND(D160=0,E160=0),"NO",IF(OR(H160&lt;95,H160&gt;105),"SI","NO"))&amp;" hubo variación en el indicador y "&amp;IF(AND(D163=0,D165=0,H163=0,H165=0),"NO",IF(OR(H163&lt;95,H163&gt;105,H165&lt;95,H165&gt;105),"SI","NO"))&amp;" hubo variación en variables."</f>
        <v>El indicador al final del período de evaluación registró un alcanzado del 2.2 por ciento en comparación con la meta programada del 2.1 por ciento, representa un cumplimiento de la meta del 104.8 por ciento, colocando el indicador en un semáforo de color VERDE:AUNQUE EL INDICADOR ES VERDE, HAY VARIACIÓN EN VARIABLES. 
NO hubo variación en el indicador y SI hubo variación en variables.</v>
      </c>
      <c r="K161" s="77"/>
      <c r="L161" s="77"/>
      <c r="M161" s="77"/>
      <c r="N161" s="77"/>
      <c r="O161" s="77"/>
      <c r="P161" s="77"/>
      <c r="Q161" s="77"/>
      <c r="R161" s="77"/>
      <c r="S161" s="78"/>
    </row>
    <row r="162" spans="1:19" ht="363" customHeight="1" x14ac:dyDescent="0.25">
      <c r="A162" s="111"/>
      <c r="B162" s="98"/>
      <c r="C162" s="101"/>
      <c r="D162" s="86"/>
      <c r="E162" s="86"/>
      <c r="F162" s="91"/>
      <c r="G162" s="92"/>
      <c r="H162" s="91"/>
      <c r="I162" s="92"/>
      <c r="J162" s="93" t="s">
        <v>99</v>
      </c>
      <c r="K162" s="94"/>
      <c r="L162" s="94"/>
      <c r="M162" s="94"/>
      <c r="N162" s="94"/>
      <c r="O162" s="94"/>
      <c r="P162" s="94"/>
      <c r="Q162" s="94"/>
      <c r="R162" s="94"/>
      <c r="S162" s="95"/>
    </row>
    <row r="163" spans="1:19" ht="37.5" customHeight="1" x14ac:dyDescent="0.25">
      <c r="A163" s="111"/>
      <c r="B163" s="79" t="s">
        <v>19</v>
      </c>
      <c r="C163" s="80" t="s">
        <v>63</v>
      </c>
      <c r="D163" s="132">
        <v>85</v>
      </c>
      <c r="E163" s="132">
        <v>95</v>
      </c>
      <c r="F163" s="70">
        <f t="shared" ref="F163" si="18">E163-D163</f>
        <v>10</v>
      </c>
      <c r="G163" s="70"/>
      <c r="H163" s="70">
        <f t="shared" ref="H163" si="19">IF(D163=0,0,ROUND(E163/D163*100,1))</f>
        <v>111.8</v>
      </c>
      <c r="I163" s="70"/>
      <c r="J163" s="73" t="s">
        <v>27</v>
      </c>
      <c r="K163" s="74"/>
      <c r="L163" s="74"/>
      <c r="M163" s="74"/>
      <c r="N163" s="74"/>
      <c r="O163" s="74"/>
      <c r="P163" s="74"/>
      <c r="Q163" s="74"/>
      <c r="R163" s="74"/>
      <c r="S163" s="75"/>
    </row>
    <row r="164" spans="1:19" ht="152.25" customHeight="1" x14ac:dyDescent="0.25">
      <c r="A164" s="111"/>
      <c r="B164" s="79"/>
      <c r="C164" s="80"/>
      <c r="D164" s="132"/>
      <c r="E164" s="132"/>
      <c r="F164" s="70"/>
      <c r="G164" s="70"/>
      <c r="H164" s="70"/>
      <c r="I164" s="70"/>
      <c r="J164" s="116" t="s">
        <v>84</v>
      </c>
      <c r="K164" s="117"/>
      <c r="L164" s="117"/>
      <c r="M164" s="117"/>
      <c r="N164" s="117"/>
      <c r="O164" s="117"/>
      <c r="P164" s="117"/>
      <c r="Q164" s="117"/>
      <c r="R164" s="117"/>
      <c r="S164" s="118"/>
    </row>
    <row r="165" spans="1:19" ht="32.25" customHeight="1" x14ac:dyDescent="0.25">
      <c r="A165" s="111"/>
      <c r="B165" s="161" t="s">
        <v>20</v>
      </c>
      <c r="C165" s="162" t="s">
        <v>64</v>
      </c>
      <c r="D165" s="67">
        <v>41139</v>
      </c>
      <c r="E165" s="67">
        <v>42909</v>
      </c>
      <c r="F165" s="70">
        <f>E165-D165</f>
        <v>1770</v>
      </c>
      <c r="G165" s="70"/>
      <c r="H165" s="70">
        <f>IF(D165=0,0,ROUND(E165/D165*100,1))</f>
        <v>104.3</v>
      </c>
      <c r="I165" s="70"/>
      <c r="J165" s="73" t="s">
        <v>23</v>
      </c>
      <c r="K165" s="74"/>
      <c r="L165" s="74"/>
      <c r="M165" s="74"/>
      <c r="N165" s="74"/>
      <c r="O165" s="74"/>
      <c r="P165" s="74"/>
      <c r="Q165" s="74"/>
      <c r="R165" s="74"/>
      <c r="S165" s="75"/>
    </row>
    <row r="166" spans="1:19" ht="139.5" customHeight="1" thickBot="1" x14ac:dyDescent="0.3">
      <c r="A166" s="111"/>
      <c r="B166" s="161"/>
      <c r="C166" s="162"/>
      <c r="D166" s="67"/>
      <c r="E166" s="67"/>
      <c r="F166" s="70"/>
      <c r="G166" s="70"/>
      <c r="H166" s="70"/>
      <c r="I166" s="70"/>
      <c r="J166" s="61" t="s">
        <v>100</v>
      </c>
      <c r="K166" s="62"/>
      <c r="L166" s="62"/>
      <c r="M166" s="62"/>
      <c r="N166" s="62"/>
      <c r="O166" s="62"/>
      <c r="P166" s="62"/>
      <c r="Q166" s="62"/>
      <c r="R166" s="62"/>
      <c r="S166" s="63"/>
    </row>
    <row r="167" spans="1:19" ht="347.25" customHeight="1" x14ac:dyDescent="0.25">
      <c r="A167" s="108" t="s">
        <v>24</v>
      </c>
      <c r="B167" s="108"/>
      <c r="C167" s="108"/>
      <c r="D167" s="108"/>
      <c r="E167" s="108"/>
      <c r="F167" s="108"/>
      <c r="G167" s="108"/>
      <c r="H167" s="108"/>
      <c r="I167" s="108"/>
      <c r="J167" s="108"/>
      <c r="K167" s="108"/>
      <c r="L167" s="108"/>
      <c r="M167" s="108"/>
      <c r="N167" s="108"/>
      <c r="O167" s="108"/>
      <c r="P167" s="108"/>
      <c r="Q167" s="108"/>
      <c r="R167" s="108"/>
      <c r="S167" s="108"/>
    </row>
    <row r="168" spans="1:19" ht="19.5" customHeight="1" x14ac:dyDescent="0.25">
      <c r="A168" s="34"/>
      <c r="B168" s="34"/>
      <c r="C168" s="34"/>
      <c r="D168" s="34"/>
      <c r="E168" s="34"/>
      <c r="F168" s="34"/>
      <c r="G168" s="34"/>
      <c r="H168" s="34"/>
      <c r="I168" s="34"/>
      <c r="J168" s="34"/>
      <c r="K168" s="34"/>
      <c r="L168" s="34"/>
      <c r="M168" s="34"/>
      <c r="N168" s="34"/>
      <c r="O168" s="34"/>
      <c r="P168" s="34"/>
      <c r="Q168" s="34"/>
      <c r="R168" s="34"/>
      <c r="S168" s="34"/>
    </row>
    <row r="169" spans="1:19" ht="46.5" customHeight="1" x14ac:dyDescent="0.5">
      <c r="A169" s="35"/>
      <c r="B169" s="36"/>
      <c r="C169" s="109" t="s">
        <v>70</v>
      </c>
      <c r="D169" s="109"/>
      <c r="E169" s="109"/>
      <c r="F169" s="36"/>
      <c r="G169" s="36"/>
      <c r="H169" s="36"/>
      <c r="I169" s="36"/>
      <c r="J169" s="109" t="s">
        <v>71</v>
      </c>
      <c r="K169" s="109"/>
      <c r="L169" s="109"/>
      <c r="M169" s="109"/>
      <c r="N169" s="109"/>
      <c r="O169" s="109"/>
      <c r="P169" s="109"/>
      <c r="Q169" s="109"/>
      <c r="R169" s="109"/>
      <c r="S169" s="37"/>
    </row>
    <row r="170" spans="1:19" ht="117.75" customHeight="1" thickBot="1" x14ac:dyDescent="0.55000000000000004">
      <c r="A170" s="35"/>
      <c r="B170" s="36"/>
      <c r="C170" s="110" t="s">
        <v>82</v>
      </c>
      <c r="D170" s="110"/>
      <c r="E170" s="110"/>
      <c r="F170" s="36"/>
      <c r="G170" s="36"/>
      <c r="H170" s="36"/>
      <c r="I170" s="36"/>
      <c r="J170" s="110" t="s">
        <v>81</v>
      </c>
      <c r="K170" s="110"/>
      <c r="L170" s="110"/>
      <c r="M170" s="110"/>
      <c r="N170" s="110"/>
      <c r="O170" s="110"/>
      <c r="P170" s="110"/>
      <c r="Q170" s="110"/>
      <c r="R170" s="110"/>
      <c r="S170" s="37"/>
    </row>
    <row r="171" spans="1:19" ht="90" customHeight="1" x14ac:dyDescent="0.25">
      <c r="A171" s="35"/>
      <c r="B171" s="36"/>
      <c r="C171" s="58" t="s">
        <v>72</v>
      </c>
      <c r="D171" s="59"/>
      <c r="E171" s="59"/>
      <c r="F171" s="36"/>
      <c r="G171" s="36"/>
      <c r="H171" s="36"/>
      <c r="I171" s="36"/>
      <c r="J171" s="58" t="s">
        <v>73</v>
      </c>
      <c r="K171" s="59"/>
      <c r="L171" s="59"/>
      <c r="M171" s="59"/>
      <c r="N171" s="59"/>
      <c r="O171" s="59"/>
      <c r="P171" s="59"/>
      <c r="Q171" s="59"/>
      <c r="R171" s="59"/>
      <c r="S171" s="37"/>
    </row>
    <row r="172" spans="1:19" ht="94.5" customHeight="1" x14ac:dyDescent="0.25">
      <c r="A172" s="35"/>
      <c r="B172" s="36"/>
      <c r="C172" s="38"/>
      <c r="D172" s="60" t="s">
        <v>21</v>
      </c>
      <c r="E172" s="60"/>
      <c r="F172" s="60"/>
      <c r="G172" s="60"/>
      <c r="H172" s="60"/>
      <c r="I172" s="60"/>
      <c r="J172" s="60"/>
      <c r="K172" s="60"/>
      <c r="L172" s="60"/>
      <c r="M172" s="39"/>
      <c r="N172" s="39"/>
      <c r="O172" s="39"/>
      <c r="P172" s="39"/>
      <c r="Q172" s="39"/>
      <c r="R172" s="39"/>
      <c r="S172" s="37"/>
    </row>
    <row r="173" spans="1:19" ht="100.5" customHeight="1" thickBot="1" x14ac:dyDescent="0.3">
      <c r="A173" s="35"/>
      <c r="B173" s="36"/>
      <c r="C173" s="38"/>
      <c r="D173" s="81" t="s">
        <v>83</v>
      </c>
      <c r="E173" s="81"/>
      <c r="F173" s="81"/>
      <c r="G173" s="81"/>
      <c r="H173" s="81"/>
      <c r="I173" s="81"/>
      <c r="J173" s="81"/>
      <c r="K173" s="81"/>
      <c r="L173" s="39"/>
      <c r="M173" s="39"/>
      <c r="N173" s="39"/>
      <c r="O173" s="39"/>
      <c r="P173" s="39"/>
      <c r="Q173" s="39"/>
      <c r="R173" s="39"/>
      <c r="S173" s="37"/>
    </row>
    <row r="174" spans="1:19" ht="81" customHeight="1" x14ac:dyDescent="0.25">
      <c r="A174" s="35"/>
      <c r="B174" s="36"/>
      <c r="C174" s="4"/>
      <c r="D174" s="59" t="s">
        <v>74</v>
      </c>
      <c r="E174" s="59"/>
      <c r="F174" s="59"/>
      <c r="G174" s="59"/>
      <c r="H174" s="59"/>
      <c r="I174" s="59"/>
      <c r="J174" s="59"/>
      <c r="K174" s="59"/>
      <c r="L174" s="39"/>
      <c r="M174" s="39"/>
      <c r="N174" s="39"/>
      <c r="O174" s="39"/>
      <c r="P174" s="39"/>
      <c r="Q174" s="39"/>
      <c r="R174" s="39"/>
      <c r="S174" s="37"/>
    </row>
    <row r="175" spans="1:19" ht="96" customHeight="1" thickBot="1" x14ac:dyDescent="0.3">
      <c r="A175" s="40"/>
      <c r="B175" s="82" t="s">
        <v>22</v>
      </c>
      <c r="C175" s="83"/>
      <c r="D175" s="83"/>
      <c r="E175" s="83"/>
      <c r="F175" s="83"/>
      <c r="G175" s="83"/>
      <c r="H175" s="83"/>
      <c r="I175" s="83"/>
      <c r="J175" s="83"/>
      <c r="K175" s="83"/>
      <c r="L175" s="83"/>
      <c r="M175" s="83"/>
      <c r="N175" s="83"/>
      <c r="O175" s="83"/>
      <c r="P175" s="83"/>
      <c r="Q175" s="83"/>
      <c r="R175" s="83"/>
      <c r="S175" s="41"/>
    </row>
  </sheetData>
  <sheetProtection algorithmName="SHA-512" hashValue="eoFvmHYhfrtkxVunEEDjuXn4nuVBVwd/AMzKfZAFRqZClDrb3EG5lDgG+f4pQNXl1k32bs+WCxqcX709qX0A9g==" saltValue="vXh61AMfhtqzIatzoA32gw==" spinCount="100000" sheet="1" selectLockedCells="1"/>
  <dataConsolidate/>
  <mergeCells count="516">
    <mergeCell ref="J121:S121"/>
    <mergeCell ref="J122:S122"/>
    <mergeCell ref="A138:A144"/>
    <mergeCell ref="J138:S138"/>
    <mergeCell ref="J139:S139"/>
    <mergeCell ref="F165:G166"/>
    <mergeCell ref="A113:A115"/>
    <mergeCell ref="B113:C115"/>
    <mergeCell ref="D113:E113"/>
    <mergeCell ref="F113:I113"/>
    <mergeCell ref="J113:S115"/>
    <mergeCell ref="F114:G114"/>
    <mergeCell ref="H114:I114"/>
    <mergeCell ref="F115:G115"/>
    <mergeCell ref="H115:I115"/>
    <mergeCell ref="A123:S123"/>
    <mergeCell ref="A145:S145"/>
    <mergeCell ref="A116:A122"/>
    <mergeCell ref="J116:S116"/>
    <mergeCell ref="J117:S117"/>
    <mergeCell ref="B119:B120"/>
    <mergeCell ref="C119:C120"/>
    <mergeCell ref="D119:D120"/>
    <mergeCell ref="E119:E120"/>
    <mergeCell ref="F119:G120"/>
    <mergeCell ref="H119:I120"/>
    <mergeCell ref="J119:S119"/>
    <mergeCell ref="J120:S120"/>
    <mergeCell ref="B121:B122"/>
    <mergeCell ref="H154:I155"/>
    <mergeCell ref="J154:S154"/>
    <mergeCell ref="B149:B151"/>
    <mergeCell ref="C149:C151"/>
    <mergeCell ref="J146:S148"/>
    <mergeCell ref="F147:G147"/>
    <mergeCell ref="H147:I147"/>
    <mergeCell ref="F148:G148"/>
    <mergeCell ref="H148:I148"/>
    <mergeCell ref="H141:I142"/>
    <mergeCell ref="J141:S141"/>
    <mergeCell ref="J142:S142"/>
    <mergeCell ref="B143:B144"/>
    <mergeCell ref="C143:C144"/>
    <mergeCell ref="D143:D144"/>
    <mergeCell ref="E143:E144"/>
    <mergeCell ref="F143:G144"/>
    <mergeCell ref="H143:I144"/>
    <mergeCell ref="J143:S143"/>
    <mergeCell ref="D163:D164"/>
    <mergeCell ref="E163:E164"/>
    <mergeCell ref="F163:G164"/>
    <mergeCell ref="H163:I164"/>
    <mergeCell ref="J163:S163"/>
    <mergeCell ref="J164:S164"/>
    <mergeCell ref="B165:B166"/>
    <mergeCell ref="C165:C166"/>
    <mergeCell ref="D165:D166"/>
    <mergeCell ref="E165:E166"/>
    <mergeCell ref="A146:A148"/>
    <mergeCell ref="B146:C148"/>
    <mergeCell ref="D146:E146"/>
    <mergeCell ref="F146:I146"/>
    <mergeCell ref="H165:I166"/>
    <mergeCell ref="J165:S165"/>
    <mergeCell ref="J166:S166"/>
    <mergeCell ref="H159:I159"/>
    <mergeCell ref="A149:A155"/>
    <mergeCell ref="J149:S149"/>
    <mergeCell ref="J150:S150"/>
    <mergeCell ref="B152:B153"/>
    <mergeCell ref="C152:C153"/>
    <mergeCell ref="D152:D153"/>
    <mergeCell ref="E152:E153"/>
    <mergeCell ref="F152:G153"/>
    <mergeCell ref="H152:I153"/>
    <mergeCell ref="J152:S152"/>
    <mergeCell ref="J153:S153"/>
    <mergeCell ref="B154:B155"/>
    <mergeCell ref="C154:C155"/>
    <mergeCell ref="D154:D155"/>
    <mergeCell ref="E154:E155"/>
    <mergeCell ref="F154:G155"/>
    <mergeCell ref="J130:S130"/>
    <mergeCell ref="J131:S131"/>
    <mergeCell ref="B132:B133"/>
    <mergeCell ref="C132:C133"/>
    <mergeCell ref="D132:D133"/>
    <mergeCell ref="E132:E133"/>
    <mergeCell ref="F132:G133"/>
    <mergeCell ref="H132:I133"/>
    <mergeCell ref="J132:S132"/>
    <mergeCell ref="J133:S133"/>
    <mergeCell ref="E130:E131"/>
    <mergeCell ref="F130:G131"/>
    <mergeCell ref="H130:I131"/>
    <mergeCell ref="A105:A111"/>
    <mergeCell ref="J105:S105"/>
    <mergeCell ref="J106:S106"/>
    <mergeCell ref="B108:B109"/>
    <mergeCell ref="C108:C109"/>
    <mergeCell ref="D108:D109"/>
    <mergeCell ref="E108:E109"/>
    <mergeCell ref="F108:G109"/>
    <mergeCell ref="A124:A126"/>
    <mergeCell ref="B124:C126"/>
    <mergeCell ref="D124:E124"/>
    <mergeCell ref="F124:I124"/>
    <mergeCell ref="J124:S126"/>
    <mergeCell ref="F125:G125"/>
    <mergeCell ref="H125:I125"/>
    <mergeCell ref="F126:G126"/>
    <mergeCell ref="H126:I126"/>
    <mergeCell ref="B105:B107"/>
    <mergeCell ref="C105:C107"/>
    <mergeCell ref="D105:D107"/>
    <mergeCell ref="E105:E107"/>
    <mergeCell ref="F105:G107"/>
    <mergeCell ref="H105:I107"/>
    <mergeCell ref="C121:C122"/>
    <mergeCell ref="A127:A133"/>
    <mergeCell ref="J127:S127"/>
    <mergeCell ref="J128:S128"/>
    <mergeCell ref="B130:B131"/>
    <mergeCell ref="C130:C131"/>
    <mergeCell ref="D130:D131"/>
    <mergeCell ref="E97:E98"/>
    <mergeCell ref="F97:G98"/>
    <mergeCell ref="H97:I98"/>
    <mergeCell ref="J97:S97"/>
    <mergeCell ref="J98:S98"/>
    <mergeCell ref="B99:B100"/>
    <mergeCell ref="C99:C100"/>
    <mergeCell ref="D99:D100"/>
    <mergeCell ref="E99:E100"/>
    <mergeCell ref="F99:G100"/>
    <mergeCell ref="H99:I100"/>
    <mergeCell ref="J99:S99"/>
    <mergeCell ref="J100:S100"/>
    <mergeCell ref="A101:S101"/>
    <mergeCell ref="A102:A104"/>
    <mergeCell ref="B102:C104"/>
    <mergeCell ref="D102:E102"/>
    <mergeCell ref="F102:I102"/>
    <mergeCell ref="J102:S104"/>
    <mergeCell ref="F103:G103"/>
    <mergeCell ref="H103:I103"/>
    <mergeCell ref="F104:G104"/>
    <mergeCell ref="H104:I104"/>
    <mergeCell ref="A83:A89"/>
    <mergeCell ref="J83:S83"/>
    <mergeCell ref="J84:S84"/>
    <mergeCell ref="B86:B87"/>
    <mergeCell ref="C86:C87"/>
    <mergeCell ref="D86:D87"/>
    <mergeCell ref="E86:E87"/>
    <mergeCell ref="F86:G87"/>
    <mergeCell ref="A91:A93"/>
    <mergeCell ref="B91:C93"/>
    <mergeCell ref="D91:E91"/>
    <mergeCell ref="F91:I91"/>
    <mergeCell ref="J91:S93"/>
    <mergeCell ref="F92:G92"/>
    <mergeCell ref="H92:I92"/>
    <mergeCell ref="F93:G93"/>
    <mergeCell ref="H93:I93"/>
    <mergeCell ref="B83:B85"/>
    <mergeCell ref="C83:C85"/>
    <mergeCell ref="D83:D85"/>
    <mergeCell ref="E83:E85"/>
    <mergeCell ref="F83:G85"/>
    <mergeCell ref="H83:I85"/>
    <mergeCell ref="J85:S85"/>
    <mergeCell ref="A94:A100"/>
    <mergeCell ref="J94:S94"/>
    <mergeCell ref="J95:S95"/>
    <mergeCell ref="B97:B98"/>
    <mergeCell ref="C97:C98"/>
    <mergeCell ref="D97:D98"/>
    <mergeCell ref="J89:S89"/>
    <mergeCell ref="B94:B96"/>
    <mergeCell ref="C94:C96"/>
    <mergeCell ref="D94:D96"/>
    <mergeCell ref="E94:E96"/>
    <mergeCell ref="F94:G96"/>
    <mergeCell ref="H94:I96"/>
    <mergeCell ref="J96:S96"/>
    <mergeCell ref="H86:I87"/>
    <mergeCell ref="J86:S86"/>
    <mergeCell ref="J87:S87"/>
    <mergeCell ref="B88:B89"/>
    <mergeCell ref="C88:C89"/>
    <mergeCell ref="J78:S78"/>
    <mergeCell ref="A80:A82"/>
    <mergeCell ref="B80:C82"/>
    <mergeCell ref="D80:E80"/>
    <mergeCell ref="F80:I80"/>
    <mergeCell ref="J80:S82"/>
    <mergeCell ref="F81:G81"/>
    <mergeCell ref="H81:I81"/>
    <mergeCell ref="F82:G82"/>
    <mergeCell ref="H82:I82"/>
    <mergeCell ref="A72:A78"/>
    <mergeCell ref="A79:S79"/>
    <mergeCell ref="B75:B76"/>
    <mergeCell ref="C75:C76"/>
    <mergeCell ref="D75:D76"/>
    <mergeCell ref="E75:E76"/>
    <mergeCell ref="F75:G76"/>
    <mergeCell ref="J77:S77"/>
    <mergeCell ref="B77:B78"/>
    <mergeCell ref="C77:C78"/>
    <mergeCell ref="D77:D78"/>
    <mergeCell ref="E77:E78"/>
    <mergeCell ref="F77:G78"/>
    <mergeCell ref="H77:I78"/>
    <mergeCell ref="F25:I25"/>
    <mergeCell ref="F70:G70"/>
    <mergeCell ref="H70:I70"/>
    <mergeCell ref="H49:I49"/>
    <mergeCell ref="F42:G43"/>
    <mergeCell ref="H42:I43"/>
    <mergeCell ref="H33:I34"/>
    <mergeCell ref="F31:G32"/>
    <mergeCell ref="E44:E45"/>
    <mergeCell ref="F44:G45"/>
    <mergeCell ref="H44:I45"/>
    <mergeCell ref="H66:I67"/>
    <mergeCell ref="D47:E47"/>
    <mergeCell ref="F47:I47"/>
    <mergeCell ref="D36:E36"/>
    <mergeCell ref="F36:I36"/>
    <mergeCell ref="D50:D52"/>
    <mergeCell ref="E50:E52"/>
    <mergeCell ref="F50:G52"/>
    <mergeCell ref="H50:I52"/>
    <mergeCell ref="B25:C27"/>
    <mergeCell ref="D25:E25"/>
    <mergeCell ref="E31:E32"/>
    <mergeCell ref="C53:C54"/>
    <mergeCell ref="J33:S33"/>
    <mergeCell ref="B55:B56"/>
    <mergeCell ref="J73:S73"/>
    <mergeCell ref="J25:S27"/>
    <mergeCell ref="F26:G26"/>
    <mergeCell ref="H26:I26"/>
    <mergeCell ref="F27:G27"/>
    <mergeCell ref="H27:I27"/>
    <mergeCell ref="B31:B32"/>
    <mergeCell ref="B33:B34"/>
    <mergeCell ref="C31:C32"/>
    <mergeCell ref="J29:S29"/>
    <mergeCell ref="J32:S32"/>
    <mergeCell ref="J34:S34"/>
    <mergeCell ref="D31:D32"/>
    <mergeCell ref="H31:I32"/>
    <mergeCell ref="B58:C60"/>
    <mergeCell ref="J44:S44"/>
    <mergeCell ref="B50:B52"/>
    <mergeCell ref="C50:C52"/>
    <mergeCell ref="A69:A71"/>
    <mergeCell ref="B69:C71"/>
    <mergeCell ref="D69:E69"/>
    <mergeCell ref="F69:I69"/>
    <mergeCell ref="J69:S71"/>
    <mergeCell ref="F71:G71"/>
    <mergeCell ref="H71:I71"/>
    <mergeCell ref="A61:A67"/>
    <mergeCell ref="A58:A60"/>
    <mergeCell ref="D64:D65"/>
    <mergeCell ref="E64:E65"/>
    <mergeCell ref="B66:B67"/>
    <mergeCell ref="C66:C67"/>
    <mergeCell ref="D66:D67"/>
    <mergeCell ref="E66:E67"/>
    <mergeCell ref="F66:G67"/>
    <mergeCell ref="B61:B63"/>
    <mergeCell ref="C61:C63"/>
    <mergeCell ref="J75:S75"/>
    <mergeCell ref="J76:S76"/>
    <mergeCell ref="J72:S72"/>
    <mergeCell ref="J61:S61"/>
    <mergeCell ref="J64:S64"/>
    <mergeCell ref="D58:E58"/>
    <mergeCell ref="F58:I58"/>
    <mergeCell ref="J58:S60"/>
    <mergeCell ref="F59:G59"/>
    <mergeCell ref="H59:I59"/>
    <mergeCell ref="F60:G60"/>
    <mergeCell ref="H60:I60"/>
    <mergeCell ref="F64:G65"/>
    <mergeCell ref="H64:I65"/>
    <mergeCell ref="J65:S65"/>
    <mergeCell ref="J67:S67"/>
    <mergeCell ref="D61:D63"/>
    <mergeCell ref="E61:E63"/>
    <mergeCell ref="F61:G63"/>
    <mergeCell ref="H61:I63"/>
    <mergeCell ref="J63:S63"/>
    <mergeCell ref="H75:I76"/>
    <mergeCell ref="A25:A27"/>
    <mergeCell ref="M8:S8"/>
    <mergeCell ref="D9:J9"/>
    <mergeCell ref="A14:A16"/>
    <mergeCell ref="B14:C16"/>
    <mergeCell ref="D14:E14"/>
    <mergeCell ref="F14:I14"/>
    <mergeCell ref="J14:S16"/>
    <mergeCell ref="F15:G15"/>
    <mergeCell ref="Q11:S13"/>
    <mergeCell ref="N11:P13"/>
    <mergeCell ref="J17:S17"/>
    <mergeCell ref="J19:S19"/>
    <mergeCell ref="A17:A23"/>
    <mergeCell ref="B17:B19"/>
    <mergeCell ref="C17:C19"/>
    <mergeCell ref="D17:D19"/>
    <mergeCell ref="E17:E19"/>
    <mergeCell ref="B20:B21"/>
    <mergeCell ref="C20:C21"/>
    <mergeCell ref="D20:D21"/>
    <mergeCell ref="E20:E21"/>
    <mergeCell ref="D22:D23"/>
    <mergeCell ref="E22:E23"/>
    <mergeCell ref="B22:B23"/>
    <mergeCell ref="C22:C23"/>
    <mergeCell ref="E2:K2"/>
    <mergeCell ref="E5:K5"/>
    <mergeCell ref="F48:G48"/>
    <mergeCell ref="H48:I48"/>
    <mergeCell ref="F49:G49"/>
    <mergeCell ref="J28:S28"/>
    <mergeCell ref="A57:S57"/>
    <mergeCell ref="A50:A56"/>
    <mergeCell ref="J50:S50"/>
    <mergeCell ref="J54:S54"/>
    <mergeCell ref="J56:S56"/>
    <mergeCell ref="J51:S51"/>
    <mergeCell ref="B53:B54"/>
    <mergeCell ref="D53:D54"/>
    <mergeCell ref="E53:E54"/>
    <mergeCell ref="F53:G54"/>
    <mergeCell ref="H53:I54"/>
    <mergeCell ref="J53:S53"/>
    <mergeCell ref="E4:M4"/>
    <mergeCell ref="A35:S35"/>
    <mergeCell ref="A36:A38"/>
    <mergeCell ref="B36:C38"/>
    <mergeCell ref="J22:S22"/>
    <mergeCell ref="H15:I15"/>
    <mergeCell ref="F16:G16"/>
    <mergeCell ref="H16:I16"/>
    <mergeCell ref="J18:S18"/>
    <mergeCell ref="J20:S20"/>
    <mergeCell ref="J21:S21"/>
    <mergeCell ref="F17:G19"/>
    <mergeCell ref="H17:I19"/>
    <mergeCell ref="F20:G21"/>
    <mergeCell ref="H20:I21"/>
    <mergeCell ref="F22:G23"/>
    <mergeCell ref="H22:I23"/>
    <mergeCell ref="J23:S23"/>
    <mergeCell ref="A47:A49"/>
    <mergeCell ref="B47:C49"/>
    <mergeCell ref="A39:A45"/>
    <mergeCell ref="B44:B45"/>
    <mergeCell ref="C44:C45"/>
    <mergeCell ref="D44:D45"/>
    <mergeCell ref="J47:S49"/>
    <mergeCell ref="J40:S40"/>
    <mergeCell ref="B42:B43"/>
    <mergeCell ref="C55:C56"/>
    <mergeCell ref="D55:D56"/>
    <mergeCell ref="E55:E56"/>
    <mergeCell ref="F55:G56"/>
    <mergeCell ref="H55:I56"/>
    <mergeCell ref="J55:S55"/>
    <mergeCell ref="J52:S52"/>
    <mergeCell ref="J36:S38"/>
    <mergeCell ref="F37:G37"/>
    <mergeCell ref="H37:I37"/>
    <mergeCell ref="F38:G38"/>
    <mergeCell ref="H38:I38"/>
    <mergeCell ref="C42:C43"/>
    <mergeCell ref="D42:D43"/>
    <mergeCell ref="E42:E43"/>
    <mergeCell ref="J42:S42"/>
    <mergeCell ref="J45:S45"/>
    <mergeCell ref="J43:S43"/>
    <mergeCell ref="J30:S30"/>
    <mergeCell ref="J31:S31"/>
    <mergeCell ref="J39:S39"/>
    <mergeCell ref="A28:A34"/>
    <mergeCell ref="B28:B30"/>
    <mergeCell ref="C28:C30"/>
    <mergeCell ref="D28:D30"/>
    <mergeCell ref="E28:E30"/>
    <mergeCell ref="F28:G30"/>
    <mergeCell ref="H28:I30"/>
    <mergeCell ref="C39:C41"/>
    <mergeCell ref="D39:D41"/>
    <mergeCell ref="E39:E41"/>
    <mergeCell ref="F39:G41"/>
    <mergeCell ref="H39:I41"/>
    <mergeCell ref="B39:B41"/>
    <mergeCell ref="C33:C34"/>
    <mergeCell ref="D33:D34"/>
    <mergeCell ref="E33:E34"/>
    <mergeCell ref="F33:G34"/>
    <mergeCell ref="J41:S41"/>
    <mergeCell ref="B72:B74"/>
    <mergeCell ref="C72:C74"/>
    <mergeCell ref="D72:D74"/>
    <mergeCell ref="E72:E74"/>
    <mergeCell ref="F72:G74"/>
    <mergeCell ref="H72:I74"/>
    <mergeCell ref="J74:S74"/>
    <mergeCell ref="J62:S62"/>
    <mergeCell ref="B64:B65"/>
    <mergeCell ref="C64:C65"/>
    <mergeCell ref="J66:S66"/>
    <mergeCell ref="D88:D89"/>
    <mergeCell ref="E88:E89"/>
    <mergeCell ref="F88:G89"/>
    <mergeCell ref="H88:I89"/>
    <mergeCell ref="J88:S88"/>
    <mergeCell ref="J107:S107"/>
    <mergeCell ref="B116:B118"/>
    <mergeCell ref="C116:C118"/>
    <mergeCell ref="D116:D118"/>
    <mergeCell ref="E116:E118"/>
    <mergeCell ref="F116:G118"/>
    <mergeCell ref="H116:I118"/>
    <mergeCell ref="J118:S118"/>
    <mergeCell ref="H108:I109"/>
    <mergeCell ref="J108:S108"/>
    <mergeCell ref="J109:S109"/>
    <mergeCell ref="B110:B111"/>
    <mergeCell ref="C110:C111"/>
    <mergeCell ref="D110:D111"/>
    <mergeCell ref="E110:E111"/>
    <mergeCell ref="F110:G111"/>
    <mergeCell ref="H110:I111"/>
    <mergeCell ref="J110:S110"/>
    <mergeCell ref="J111:S111"/>
    <mergeCell ref="D121:D122"/>
    <mergeCell ref="E121:E122"/>
    <mergeCell ref="F121:G122"/>
    <mergeCell ref="H121:I122"/>
    <mergeCell ref="J157:S159"/>
    <mergeCell ref="F158:G158"/>
    <mergeCell ref="H158:I158"/>
    <mergeCell ref="F159:G159"/>
    <mergeCell ref="B127:B129"/>
    <mergeCell ref="C127:C129"/>
    <mergeCell ref="D127:D129"/>
    <mergeCell ref="E127:E129"/>
    <mergeCell ref="F127:G129"/>
    <mergeCell ref="H127:I129"/>
    <mergeCell ref="J129:S129"/>
    <mergeCell ref="B138:B140"/>
    <mergeCell ref="C138:C140"/>
    <mergeCell ref="D138:D140"/>
    <mergeCell ref="E138:E140"/>
    <mergeCell ref="F138:G140"/>
    <mergeCell ref="H138:I140"/>
    <mergeCell ref="J140:S140"/>
    <mergeCell ref="A134:S134"/>
    <mergeCell ref="A135:A137"/>
    <mergeCell ref="D173:K173"/>
    <mergeCell ref="D174:K174"/>
    <mergeCell ref="B175:R175"/>
    <mergeCell ref="D149:D151"/>
    <mergeCell ref="E149:E151"/>
    <mergeCell ref="F149:G151"/>
    <mergeCell ref="H149:I151"/>
    <mergeCell ref="J151:S151"/>
    <mergeCell ref="B160:B162"/>
    <mergeCell ref="C160:C162"/>
    <mergeCell ref="D160:D162"/>
    <mergeCell ref="E160:E162"/>
    <mergeCell ref="F160:G162"/>
    <mergeCell ref="H160:I162"/>
    <mergeCell ref="J162:S162"/>
    <mergeCell ref="J155:S155"/>
    <mergeCell ref="A156:S156"/>
    <mergeCell ref="A157:A159"/>
    <mergeCell ref="A167:S167"/>
    <mergeCell ref="C169:E169"/>
    <mergeCell ref="J169:R169"/>
    <mergeCell ref="C170:E170"/>
    <mergeCell ref="J170:R170"/>
    <mergeCell ref="A160:A166"/>
    <mergeCell ref="B157:C159"/>
    <mergeCell ref="D157:E157"/>
    <mergeCell ref="F157:I157"/>
    <mergeCell ref="D135:E135"/>
    <mergeCell ref="F135:I135"/>
    <mergeCell ref="J135:S137"/>
    <mergeCell ref="C171:E171"/>
    <mergeCell ref="J171:R171"/>
    <mergeCell ref="D172:L172"/>
    <mergeCell ref="J144:S144"/>
    <mergeCell ref="B141:B142"/>
    <mergeCell ref="C141:C142"/>
    <mergeCell ref="D141:D142"/>
    <mergeCell ref="E141:E142"/>
    <mergeCell ref="F141:G142"/>
    <mergeCell ref="F136:G136"/>
    <mergeCell ref="H136:I136"/>
    <mergeCell ref="F137:G137"/>
    <mergeCell ref="H137:I137"/>
    <mergeCell ref="B135:C137"/>
    <mergeCell ref="J160:S160"/>
    <mergeCell ref="J161:S161"/>
    <mergeCell ref="B163:B164"/>
    <mergeCell ref="C163:C164"/>
  </mergeCells>
  <printOptions horizontalCentered="1"/>
  <pageMargins left="0.19685039370078741" right="0.11811023622047245" top="0.27559055118110237" bottom="0.19685039370078741" header="0.19685039370078741" footer="0.19685039370078741"/>
  <pageSetup scale="24" fitToHeight="0" orientation="landscape" cellComments="asDisplayed" r:id="rId1"/>
  <rowBreaks count="13" manualBreakCount="13">
    <brk id="24" max="16383" man="1"/>
    <brk id="35" max="18" man="1"/>
    <brk id="46" max="16383" man="1"/>
    <brk id="57" max="18" man="1"/>
    <brk id="68" max="16383" man="1"/>
    <brk id="79" max="18" man="1"/>
    <brk id="90" max="16383" man="1"/>
    <brk id="101" max="18" man="1"/>
    <brk id="112" max="16383" man="1"/>
    <brk id="123" max="18" man="1"/>
    <brk id="134" max="18" man="1"/>
    <brk id="145" max="18" man="1"/>
    <brk id="156" max="1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E023 2021</vt:lpstr>
      <vt:lpstr>'E023 2021'!Área_de_impresión</vt:lpstr>
      <vt:lpstr>'E023 2021'!Títulos_a_imprimir</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CCINSHAE</dc:creator>
  <cp:lastModifiedBy>robperez</cp:lastModifiedBy>
  <cp:lastPrinted>2020-03-20T18:14:17Z</cp:lastPrinted>
  <dcterms:created xsi:type="dcterms:W3CDTF">2016-12-09T18:35:27Z</dcterms:created>
  <dcterms:modified xsi:type="dcterms:W3CDTF">2022-01-11T19:00:13Z</dcterms:modified>
</cp:coreProperties>
</file>