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robperez\Documents\11C. 19 Indicadores de Desempeño\2022\Reportes\5. Cuarto trimestre\"/>
    </mc:Choice>
  </mc:AlternateContent>
  <xr:revisionPtr revIDLastSave="0" documentId="13_ncr:1_{63008105-648A-49B2-9955-948E7C12604F}" xr6:coauthVersionLast="36" xr6:coauthVersionMax="36" xr10:uidLastSave="{00000000-0000-0000-0000-000000000000}"/>
  <bookViews>
    <workbookView xWindow="0" yWindow="0" windowWidth="28770" windowHeight="11595" xr2:uid="{00000000-000D-0000-FFFF-FFFF00000000}"/>
  </bookViews>
  <sheets>
    <sheet name="MIR E022 (diciembre)" sheetId="1" r:id="rId1"/>
  </sheets>
  <definedNames>
    <definedName name="_xlnm._FilterDatabase" localSheetId="0" hidden="1">'MIR E022 (diciembre)'!#REF!</definedName>
    <definedName name="_xlnm.Print_Area" localSheetId="0">'MIR E022 (diciembre)'!$A$1:$S$91</definedName>
    <definedName name="_xlnm.Print_Titles" localSheetId="0">'MIR E022 (diciembre)'!$1:$6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H81" i="1" l="1"/>
  <c r="F81" i="1"/>
  <c r="H79" i="1"/>
  <c r="F79" i="1"/>
  <c r="E76" i="1"/>
  <c r="D76" i="1"/>
  <c r="H69" i="1"/>
  <c r="F69" i="1"/>
  <c r="H67" i="1"/>
  <c r="F67" i="1"/>
  <c r="E64" i="1"/>
  <c r="D64" i="1"/>
  <c r="H57" i="1"/>
  <c r="F57" i="1"/>
  <c r="H55" i="1"/>
  <c r="F55" i="1"/>
  <c r="E52" i="1"/>
  <c r="D52" i="1"/>
  <c r="H45" i="1"/>
  <c r="F45" i="1"/>
  <c r="H43" i="1"/>
  <c r="F43" i="1"/>
  <c r="E40" i="1"/>
  <c r="D40" i="1"/>
  <c r="H33" i="1"/>
  <c r="F33" i="1"/>
  <c r="H31" i="1"/>
  <c r="F31" i="1"/>
  <c r="E28" i="1"/>
  <c r="D28" i="1"/>
  <c r="H21" i="1"/>
  <c r="F21" i="1"/>
  <c r="H19" i="1"/>
  <c r="F19" i="1"/>
  <c r="E16" i="1"/>
  <c r="F76" i="1" l="1"/>
  <c r="F52" i="1"/>
  <c r="H16" i="1"/>
  <c r="J17" i="1" s="1"/>
  <c r="H64" i="1"/>
  <c r="U65" i="1" s="1"/>
  <c r="J65" i="1"/>
  <c r="F40" i="1"/>
  <c r="F28" i="1"/>
  <c r="H28" i="1"/>
  <c r="V29" i="1" s="1"/>
  <c r="H52" i="1"/>
  <c r="J53" i="1"/>
  <c r="H40" i="1"/>
  <c r="V41" i="1" s="1"/>
  <c r="U53" i="1"/>
  <c r="V54" i="1" s="1"/>
  <c r="V53" i="1"/>
  <c r="H76" i="1"/>
  <c r="U77" i="1" s="1"/>
  <c r="F16" i="1"/>
  <c r="F64" i="1"/>
  <c r="V65" i="1" l="1"/>
  <c r="J77" i="1"/>
  <c r="U29" i="1"/>
  <c r="V34" i="1" s="1"/>
  <c r="J29" i="1"/>
  <c r="V82" i="1"/>
  <c r="V78" i="1"/>
  <c r="V80" i="1"/>
  <c r="V77" i="1"/>
  <c r="V68" i="1"/>
  <c r="V66" i="1"/>
  <c r="V70" i="1"/>
  <c r="V58" i="1"/>
  <c r="V56" i="1"/>
  <c r="U41" i="1"/>
  <c r="J41" i="1"/>
  <c r="V17" i="1"/>
  <c r="U17" i="1"/>
  <c r="V20" i="1" s="1"/>
  <c r="V32" i="1" l="1"/>
  <c r="V30" i="1"/>
  <c r="V42" i="1"/>
  <c r="V44" i="1"/>
  <c r="V46" i="1"/>
  <c r="V18" i="1"/>
  <c r="V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JIMENEZ</author>
  </authors>
  <commentList>
    <comment ref="D9" authorId="0" shapeId="0" xr:uid="{00000000-0006-0000-0000-000002000000}">
      <text>
        <r>
          <rPr>
            <b/>
            <sz val="16"/>
            <color indexed="81"/>
            <rFont val="Tahoma"/>
            <family val="2"/>
          </rPr>
          <t xml:space="preserve">
</t>
        </r>
        <r>
          <rPr>
            <b/>
            <sz val="20"/>
            <color indexed="81"/>
            <rFont val="Tahoma"/>
            <family val="2"/>
          </rPr>
          <t>INGRESAR NOMBRE DE LA ENTIDAD</t>
        </r>
      </text>
    </comment>
    <comment ref="J17" authorId="0" shapeId="0" xr:uid="{00000000-0006-0000-0000-000003000000}">
      <text>
        <r>
          <rPr>
            <b/>
            <sz val="22"/>
            <color indexed="81"/>
            <rFont val="Tahoma"/>
            <family val="2"/>
          </rPr>
          <t xml:space="preserve">
Instrucciones de llenado de las Explicaciones a las variaciones (aplica a todos los indicadores):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Las Variaciones DEBIDO A (Causas de las variaciones Máximo 5 renglones): Las explicaciones deberán ser con respecto al accionar institucional no a los valores numéricos.
    b) Los Riesgos (consecuencias institucionales o daño a la población)
    c) Acciones para cumplir la meta
3.- Si el semáforo es verde en el indicador pero existen variaciones en variables deberá registrar:
    a) Las Variaciones DEBIDO A (Causas de las variaciones Máximo 5 renglones): Las explicaciones deberán ser con respecto al accionar institucional no a los valores numéricos.
    b) Los Riesgos (consecuencias institucionales o daño a la población)
    c) Acciones para cumplir la meta
4.- Si el semáforo es verde tanto en indicador como en variables se deberán proporcionar la explicación debido a.
5.- Si no hay metas programadas, no se puede reportar avance, pero si se pueden incluir explicaciones de lo intitucionalmente logrado.</t>
        </r>
      </text>
    </comment>
  </commentList>
</comments>
</file>

<file path=xl/sharedStrings.xml><?xml version="1.0" encoding="utf-8"?>
<sst xmlns="http://schemas.openxmlformats.org/spreadsheetml/2006/main" count="176" uniqueCount="72">
  <si>
    <t>DIRECCION GENERAL DE POLÍTICAS</t>
  </si>
  <si>
    <t>DE INVESTIGACIÓN EN SALUD</t>
  </si>
  <si>
    <t>MATRIZ DE INDICADORES PARA RESULTADOS (MIR)</t>
  </si>
  <si>
    <t>Clave entidad/unidad:</t>
  </si>
  <si>
    <t>Entidad/unidad:</t>
  </si>
  <si>
    <t>PP:   E022</t>
  </si>
  <si>
    <t>"INVESTIGACIÓN Y DESARROLLO TECNOLÓGICO PARA LA SALUD"</t>
  </si>
  <si>
    <t>No.
de 
Ind.</t>
  </si>
  <si>
    <t>DEFINICION DEL INDICADOR</t>
  </si>
  <si>
    <t>META</t>
  </si>
  <si>
    <t>VARIACIÓN</t>
  </si>
  <si>
    <t>EXPLICACIÓN DE VARIACIONES</t>
  </si>
  <si>
    <t>ORIGINAL</t>
  </si>
  <si>
    <t>ALCANZADO</t>
  </si>
  <si>
    <t>ABSOLUTA</t>
  </si>
  <si>
    <t>%</t>
  </si>
  <si>
    <t>(1)</t>
  </si>
  <si>
    <t>(2)</t>
  </si>
  <si>
    <t>(2) - (1)</t>
  </si>
  <si>
    <t>(2/1) X 100</t>
  </si>
  <si>
    <t>INDICADOR</t>
  </si>
  <si>
    <t>Porcentaje de investigadores institucionales
de alto nivel
FÓRMULA: VARIABLE1 / VARIABLE2 X 100</t>
  </si>
  <si>
    <t xml:space="preserve">DEBIDO A:    1/ 4/ </t>
  </si>
  <si>
    <t xml:space="preserve">VARIABLE 1 </t>
  </si>
  <si>
    <t>Profesionales de la salud que tengan nombramiento vigente de investigador en Ciencias Médicas de las categorías D-E-F- Eméritos del SII más investigadores vigentes en el SNI (Niveles 1 a 3 y Eméritos) en el año actual</t>
  </si>
  <si>
    <t xml:space="preserve">RIESGOS PARA LA POBLACIÓN QUE ATIENDE EL PROGRAMA O LA INSTITUCIÓN ASOCIADOS A LA VARIACIÓN 2/ 4/ </t>
  </si>
  <si>
    <t>VARIABLE 2</t>
  </si>
  <si>
    <t>Total de investigadores del SII más investigadores vigentes en el SNI en el año actual</t>
  </si>
  <si>
    <t>ACCIONES PARA LOGRAR LA REGULARIZACIÓN (VERIFICABLES O AUDITABLES) EN EL CUMPLIMIENTO DE METAS 3/ 4/</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</si>
  <si>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</si>
  <si>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t>Porcentaje de artículos científicos publicados en revistas de impacto alto
FÓRMULA: VARIABLE1 / VARIABLE2 X 100</t>
  </si>
  <si>
    <t>Artículos científicos publicados en revistas de impacto alto (grupos III a VII) en el periodo</t>
  </si>
  <si>
    <t>Artículos científicos totales publicados en revistas (grupos I a VII) en el periodo</t>
  </si>
  <si>
    <t>Promedio de productos de la investigación por investigador institucional
                                                                                                                                                                                                                                                        FÓRMULA: VARIABLE1 / VARIABLE2</t>
  </si>
  <si>
    <t xml:space="preserve">Productos institucionales totales, en el periodo </t>
  </si>
  <si>
    <t xml:space="preserve">Total de Investigadores institucionales vigentes* en el periodo
</t>
  </si>
  <si>
    <t xml:space="preserve">Proporción del presupuesto complementario obtenido para investigación científica y desarrollo tecnológico para la salud
                                                                                                        FÓRMULA: VARIABLE1 / VARIABLE2 X 100 </t>
  </si>
  <si>
    <t xml:space="preserve">Presupuesto complementario destinado a investigación en el año actual </t>
  </si>
  <si>
    <t>Presupuesto federal institucional destinado a investigación en el año actual</t>
  </si>
  <si>
    <t>Porcentaje del presupuesto federal institucional destinado a investigación científica y desarrollo tecnológico para la salud
                                                                                                               FÓRMULA: VARIABLE1 / VARIABLE2 X 100</t>
  </si>
  <si>
    <t xml:space="preserve">Presupuesto federal institucional destinado a investigación científica y desarrollo tecnológico para la salud, en el año actual </t>
  </si>
  <si>
    <t>Presupuesto federal total institucional en el año actual</t>
  </si>
  <si>
    <t>Porcentaje de ocupación de plazas de investigador
                                                                                                                                                                                                                                                                FÓRMULA: VARIABLE1 / VARIABLE2 X 100</t>
  </si>
  <si>
    <t xml:space="preserve">Plazas de investigador ocupadas en el año actual
</t>
  </si>
  <si>
    <t>Plazas de investigador autorizadas en el año actual</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</si>
  <si>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</si>
  <si>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t>ELABORÓ Y VALIDÓ</t>
  </si>
  <si>
    <t>REVISÓ Y RECIBIÓ DE CONFORMIDAD</t>
  </si>
  <si>
    <t>AUTORIZÓ</t>
  </si>
  <si>
    <t>DIRECTOR GENERAL O EQUIVALENTE (NOMBE Y FIRMA)</t>
  </si>
  <si>
    <t>NOTA: FAVOR DE ENVIAR ESTE FORMATO EN EXCEL Y ESCANEADO AL MOMENTO DE SU ENTREGA A LA DGPIS Y
RUBRICAR CADA UNA DE LAS HOJAS</t>
  </si>
  <si>
    <t>TITULAR DEL ÁREA SUSTANTIVA (NOMBRE Y FIRMA)</t>
  </si>
  <si>
    <t xml:space="preserve">TITULAR DE ÁREA PLANEACÓN O EQUIVALENTE (NOMBRE Y FIRMA)
</t>
  </si>
  <si>
    <t>NDF</t>
  </si>
  <si>
    <t>Instituto Nacional de Rehabilitación Luis Guillermo Ibarra Ibarra</t>
  </si>
  <si>
    <t xml:space="preserve">
CONSECUENCIAS INSTITUCIONALES O DAÑO A LA POBLACIÓN (MÁXIMO 5 RENGLONES): Derivado de los resultados obtenidos en el presente indicador, no existe riesgo para la población</t>
  </si>
  <si>
    <t xml:space="preserve">(MÁXIMO 5 RENGLONES): Analizar las metas alcanzadas de años previos, para una mejor estimación así como realizar los ajustes necesarios para la estimación de metas durante el ejercicio </t>
  </si>
  <si>
    <t>José Francisco Cruz Ángeles (Encargado de Despacho de la Subdirección de Planeación)</t>
  </si>
  <si>
    <t>Dr. Carlos Javier Pineda Villaseñor</t>
  </si>
  <si>
    <t xml:space="preserve">
CONSECUENCIAS INSTITUCIONALES O DAÑO A LA POBLACIÓN (MÁXIMO 5 RENGLONES): Derivado de los resultados obtenidos en el indicador, no existe riesgo para la población</t>
  </si>
  <si>
    <t>VARIACIONES DEBIDO A (MAXIMO 5 RENGLONES): Las causas que permitieron el cumplimiento de las metas,  son debido a que se hicieron contrataciones con el nivel de investigador en las plazas correspondientes que se encontraban vacantes en el INRLGII</t>
  </si>
  <si>
    <t>(MÁXIMO 5 RENGLONES): Se lograron las metas de acuerdo a lo programado</t>
  </si>
  <si>
    <t>VARIACIONES DEBIDO A (MAXIMO 5 RENGLONES): No hay variaciones significativas debido a los esfuerzos y estrategias que se han realizado en el Instituto para aumentar la productividad científica. Es importante mencionar que  los profesionales de la salud mantienen una productividad científica razonable para permanecer y/o promocionarse tanto en lel Sistema Nacional de Investigadores (SNI) y en el Sistema Institucional de Investigadores en Ciencias Médicas de la Secretaría de Salud, logrando resultados esperados de acuerdo a las metas establecidas.</t>
  </si>
  <si>
    <t>(MÁXIMO 5 RENGLONES): Se lograron alcanzar las metas de este indicador, de acuerdo a lo programado.</t>
  </si>
  <si>
    <t>VARIACIONES DEBIDO A (MAXIMO 5 RENGLONES): El presente indicador se encuentra en color rojo, debido a que la proporción de presupuesto complementario fue menor en relación con el presupuesto institucional, ya que este último tuvo un aumento. En la variable 1, la variación obedece a que se recibieron 4 ministraciones para diferentes proyectos lo que provocó un aumento del 6.9% en cuanto a lo programado. Por lo que respecta a la variabel 2, la variación obedece a los ajustes presupuestales durante el ejercicio 2022, para apoyar las actividades de investigación en el Instituto.</t>
  </si>
  <si>
    <t>VARIACIONES DEBIDO A (MAXIMO 5 RENGLONES): La variación en el presente indicador obedece a lo que a acontinuación se indica: Por lo que respecta a la variabel 1, la variación se debe a los ajustes presupuestales durante el ejercicio 2022, para apoyar las actividades de investigación en el Instituto, lo cual permitió  que se oorgará mayor presupuesto a este programa. Respecto de la variable 2, hubo una disminución respecto del presupuesto federal otorgado al Instituto, sin embargo en esta variable se logro la meta de acuerdo a lo programado.</t>
  </si>
  <si>
    <t>Dr. Luis Camilo Rios Castañeda (Encargado de Despacho de la Dirección de Investigación)</t>
  </si>
  <si>
    <t>VARIACIONES DEBIDO A (MAXIMO 5 RENGLONES): La variación observada en la variable 1, obedece al incremento de artículos publicados en revistas de alto impacto, derivado principalmente de la contratación de investigadores en el ejercicio 2021 y también a que las competencias de los investigadores institucionales promocionados, se han consolidado.  La variación observada en la Variable 2, obedece a que se validaron todos los artículos que se encuentran en la plataforma de la DGPIS considerados los publicados durante el 2022.</t>
  </si>
  <si>
    <t>VARIACIONES DEBIDO A (MAXIMO 5 RENGLONES): En la Variable 1, el alcanzado es mayor al proyectado ,debido a que se lograron validar todos los artículos que se publicaron durante el 2022 y que se encuentran en la plataforma de la DGPIS. En los productos alcanzados, además de los 228 artículos, se incluyen 4 capítulos de libro y 8 registros de propiedad intelectual.</t>
  </si>
  <si>
    <t>(MÁXIMO 5 RENGLONES): 
1. Analizar las metas alcanzadas, para la estimación del próximo ejercicio.</t>
  </si>
  <si>
    <t xml:space="preserve">(MÁXIMO 5 RENGLONES): 
1. Analizar las metas alcanzadas, para una mejor estimación para el próximo ejercicio </t>
  </si>
  <si>
    <r>
      <t>EVALUACIÓN DE CUMPLIMIENTO DE METAS PERÍODO ENERO - DICIEMBRE</t>
    </r>
    <r>
      <rPr>
        <b/>
        <u/>
        <sz val="24"/>
        <color rgb="FFFF0000"/>
        <rFont val="Arial"/>
        <family val="2"/>
      </rPr>
      <t xml:space="preserve">   </t>
    </r>
    <r>
      <rPr>
        <b/>
        <u/>
        <sz val="24"/>
        <rFont val="Arial"/>
        <family val="2"/>
      </rPr>
      <t xml:space="preserve"> 2022 (Cierre cuenta pública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</si>
</sst>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20"/>
      <name val="Arial"/>
      <family val="2"/>
    </font>
    <font>
      <sz val="20"/>
      <color theme="1"/>
      <name val="Calibri"/>
      <family val="2"/>
      <scheme val="minor"/>
    </font>
    <font>
      <b/>
      <sz val="26"/>
      <name val="Arial"/>
      <family val="2"/>
    </font>
    <font>
      <b/>
      <u/>
      <sz val="24"/>
      <name val="Arial"/>
      <family val="2"/>
    </font>
    <font>
      <b/>
      <u/>
      <sz val="24"/>
      <color rgb="FFFF0000"/>
      <name val="Arial"/>
      <family val="2"/>
    </font>
    <font>
      <b/>
      <sz val="18"/>
      <name val="Arial"/>
      <family val="2"/>
    </font>
    <font>
      <sz val="18"/>
      <color theme="1"/>
      <name val="Calibri"/>
      <family val="2"/>
      <scheme val="minor"/>
    </font>
    <font>
      <sz val="10"/>
      <name val="Arial"/>
      <family val="2"/>
    </font>
    <font>
      <sz val="20"/>
      <name val="Arial"/>
      <family val="2"/>
    </font>
    <font>
      <b/>
      <sz val="16"/>
      <color theme="0"/>
      <name val="Arial"/>
      <family val="2"/>
    </font>
    <font>
      <b/>
      <sz val="26"/>
      <color theme="0"/>
      <name val="Arial"/>
      <family val="2"/>
    </font>
    <font>
      <b/>
      <sz val="22"/>
      <color theme="0"/>
      <name val="Calibri"/>
      <family val="2"/>
      <scheme val="minor"/>
    </font>
    <font>
      <b/>
      <sz val="36"/>
      <color theme="0"/>
      <name val="Calibri"/>
      <family val="2"/>
      <scheme val="minor"/>
    </font>
    <font>
      <b/>
      <sz val="22"/>
      <color theme="1"/>
      <name val="Calibri"/>
      <family val="2"/>
      <scheme val="minor"/>
    </font>
    <font>
      <b/>
      <sz val="28"/>
      <color theme="1"/>
      <name val="Arial"/>
      <family val="2"/>
    </font>
    <font>
      <b/>
      <sz val="16"/>
      <name val="Arial"/>
      <family val="2"/>
    </font>
    <font>
      <b/>
      <sz val="26"/>
      <color theme="1"/>
      <name val="Calibri"/>
      <family val="2"/>
      <scheme val="minor"/>
    </font>
    <font>
      <b/>
      <sz val="28"/>
      <color theme="0"/>
      <name val="Calibri"/>
      <family val="2"/>
      <scheme val="minor"/>
    </font>
    <font>
      <b/>
      <sz val="24"/>
      <color theme="1"/>
      <name val="Calibri"/>
      <family val="2"/>
      <scheme val="minor"/>
    </font>
    <font>
      <b/>
      <sz val="2"/>
      <name val="Calibri"/>
      <family val="2"/>
      <scheme val="minor"/>
    </font>
    <font>
      <sz val="16"/>
      <name val="Arial"/>
      <family val="2"/>
    </font>
    <font>
      <b/>
      <sz val="26"/>
      <color theme="1"/>
      <name val="Arial"/>
      <family val="2"/>
    </font>
    <font>
      <b/>
      <i/>
      <sz val="18"/>
      <name val="Arial"/>
      <family val="2"/>
    </font>
    <font>
      <b/>
      <sz val="28"/>
      <name val="Arial"/>
      <family val="2"/>
    </font>
    <font>
      <sz val="24"/>
      <color theme="1"/>
      <name val="Calibri"/>
      <family val="2"/>
      <scheme val="minor"/>
    </font>
    <font>
      <b/>
      <sz val="20"/>
      <color indexed="81"/>
      <name val="Tahoma"/>
      <family val="2"/>
    </font>
    <font>
      <b/>
      <sz val="16"/>
      <color indexed="81"/>
      <name val="Tahoma"/>
      <family val="2"/>
    </font>
    <font>
      <b/>
      <sz val="22"/>
      <color indexed="81"/>
      <name val="Tahoma"/>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1"/>
        <bgColor indexed="64"/>
      </patternFill>
    </fill>
  </fills>
  <borders count="40">
    <border>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8" fillId="0" borderId="0"/>
  </cellStyleXfs>
  <cellXfs count="121">
    <xf numFmtId="0" fontId="0" fillId="0" borderId="0" xfId="0"/>
    <xf numFmtId="0" fontId="1" fillId="2" borderId="0" xfId="0" applyFont="1" applyFill="1"/>
    <xf numFmtId="0" fontId="2" fillId="2" borderId="0" xfId="0" applyFont="1" applyFill="1"/>
    <xf numFmtId="0" fontId="2" fillId="0" borderId="0" xfId="0" applyFont="1"/>
    <xf numFmtId="0" fontId="1" fillId="2" borderId="1" xfId="0" applyFont="1" applyFill="1" applyBorder="1" applyAlignment="1" applyProtection="1">
      <alignment horizontal="left"/>
      <protection locked="0"/>
    </xf>
    <xf numFmtId="0" fontId="1" fillId="2" borderId="2" xfId="0" applyFont="1" applyFill="1" applyBorder="1"/>
    <xf numFmtId="0" fontId="9" fillId="2" borderId="0" xfId="1" applyFont="1" applyFill="1"/>
    <xf numFmtId="0" fontId="1" fillId="2" borderId="0" xfId="1" applyFont="1" applyFill="1"/>
    <xf numFmtId="0" fontId="12" fillId="3" borderId="11" xfId="0" applyFont="1" applyFill="1" applyBorder="1" applyAlignment="1">
      <alignment horizontal="center"/>
    </xf>
    <xf numFmtId="49" fontId="14" fillId="0" borderId="11" xfId="0" applyNumberFormat="1" applyFont="1" applyBorder="1" applyAlignment="1">
      <alignment horizontal="center" vertical="center"/>
    </xf>
    <xf numFmtId="0" fontId="20" fillId="7" borderId="0" xfId="0" applyFont="1" applyFill="1" applyAlignment="1">
      <alignment horizontal="center" vertical="center" wrapText="1"/>
    </xf>
    <xf numFmtId="0" fontId="19" fillId="0" borderId="0" xfId="0" applyFont="1" applyAlignment="1">
      <alignment vertical="center" wrapText="1"/>
    </xf>
    <xf numFmtId="0" fontId="24" fillId="2" borderId="0" xfId="0" applyFont="1" applyFill="1" applyAlignment="1">
      <alignment horizontal="center" vertical="center"/>
    </xf>
    <xf numFmtId="0" fontId="21" fillId="2" borderId="0" xfId="1" applyFont="1" applyFill="1" applyAlignment="1">
      <alignment horizontal="center" vertical="center"/>
    </xf>
    <xf numFmtId="0" fontId="3" fillId="2" borderId="0" xfId="0" applyFont="1" applyFill="1" applyAlignment="1">
      <alignment horizontal="left" vertical="center" wrapText="1"/>
    </xf>
    <xf numFmtId="3" fontId="17" fillId="2" borderId="0" xfId="0" applyNumberFormat="1" applyFont="1" applyFill="1" applyAlignment="1" applyProtection="1">
      <alignment horizontal="center" vertical="center" wrapText="1"/>
      <protection locked="0"/>
    </xf>
    <xf numFmtId="164" fontId="17" fillId="2" borderId="0" xfId="0" applyNumberFormat="1" applyFont="1" applyFill="1" applyAlignment="1">
      <alignment horizontal="center" vertical="center" wrapText="1"/>
    </xf>
    <xf numFmtId="49" fontId="14" fillId="2" borderId="0" xfId="0" applyNumberFormat="1" applyFont="1" applyFill="1" applyAlignment="1" applyProtection="1">
      <alignment horizontal="left" vertical="center" wrapText="1"/>
      <protection locked="0"/>
    </xf>
    <xf numFmtId="0" fontId="6" fillId="0" borderId="0" xfId="0" applyFont="1" applyAlignment="1">
      <alignment horizontal="left" vertical="center" wrapText="1"/>
    </xf>
    <xf numFmtId="0" fontId="0" fillId="2" borderId="35" xfId="0" applyFill="1" applyBorder="1"/>
    <xf numFmtId="0" fontId="0" fillId="2" borderId="0" xfId="0" applyFill="1"/>
    <xf numFmtId="0" fontId="0" fillId="2" borderId="12" xfId="0" applyFill="1" applyBorder="1"/>
    <xf numFmtId="0" fontId="17" fillId="2" borderId="0" xfId="0" applyFont="1" applyFill="1" applyAlignment="1">
      <alignment horizontal="center" vertical="center" wrapText="1"/>
    </xf>
    <xf numFmtId="0" fontId="17" fillId="2" borderId="0" xfId="0" applyFont="1" applyFill="1" applyAlignment="1">
      <alignment horizontal="center" vertical="center"/>
    </xf>
    <xf numFmtId="0" fontId="0" fillId="3" borderId="36" xfId="0" applyFill="1" applyBorder="1"/>
    <xf numFmtId="0" fontId="0" fillId="3" borderId="37" xfId="0" applyFill="1" applyBorder="1"/>
    <xf numFmtId="0" fontId="17" fillId="2" borderId="0" xfId="0" applyFont="1" applyFill="1" applyAlignment="1">
      <alignment horizontal="center" vertical="center"/>
    </xf>
    <xf numFmtId="0" fontId="17" fillId="2" borderId="0" xfId="0" applyFont="1" applyFill="1" applyAlignment="1" applyProtection="1">
      <alignment horizontal="center" vertical="center"/>
      <protection locked="0"/>
    </xf>
    <xf numFmtId="0" fontId="17" fillId="6" borderId="2"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6" fillId="6" borderId="0" xfId="0" applyFont="1" applyFill="1" applyAlignment="1">
      <alignment horizontal="left" vertical="center" wrapText="1"/>
    </xf>
    <xf numFmtId="0" fontId="17" fillId="2" borderId="0" xfId="0" applyFont="1" applyFill="1" applyAlignment="1">
      <alignment horizontal="center"/>
    </xf>
    <xf numFmtId="0" fontId="25" fillId="2" borderId="0" xfId="0" applyFont="1" applyFill="1" applyAlignment="1" applyProtection="1">
      <alignment horizontal="center" wrapText="1"/>
      <protection locked="0"/>
    </xf>
    <xf numFmtId="0" fontId="25" fillId="2" borderId="0" xfId="0" applyFont="1" applyFill="1" applyAlignment="1" applyProtection="1">
      <alignment horizontal="center"/>
      <protection locked="0"/>
    </xf>
    <xf numFmtId="0" fontId="17" fillId="6" borderId="2" xfId="0" applyFont="1" applyFill="1" applyBorder="1" applyAlignment="1">
      <alignment horizontal="center" vertical="center" wrapText="1"/>
    </xf>
    <xf numFmtId="164" fontId="17" fillId="0" borderId="20" xfId="0" applyNumberFormat="1" applyFont="1" applyBorder="1" applyAlignment="1">
      <alignment horizontal="center" vertical="center" wrapText="1"/>
    </xf>
    <xf numFmtId="164" fontId="17" fillId="0" borderId="21" xfId="0" applyNumberFormat="1" applyFont="1" applyBorder="1" applyAlignment="1">
      <alignment horizontal="center" vertical="center" wrapText="1"/>
    </xf>
    <xf numFmtId="164" fontId="17" fillId="0" borderId="14" xfId="0" applyNumberFormat="1" applyFont="1" applyBorder="1" applyAlignment="1">
      <alignment horizontal="center" vertical="center" wrapText="1"/>
    </xf>
    <xf numFmtId="164" fontId="17" fillId="0" borderId="15" xfId="0" applyNumberFormat="1" applyFont="1" applyBorder="1" applyAlignment="1">
      <alignment horizontal="center" vertical="center" wrapText="1"/>
    </xf>
    <xf numFmtId="49" fontId="18" fillId="5" borderId="22" xfId="0" applyNumberFormat="1" applyFont="1" applyFill="1" applyBorder="1" applyAlignment="1">
      <alignment horizontal="left" vertical="top" wrapText="1"/>
    </xf>
    <xf numFmtId="49" fontId="18" fillId="5" borderId="23" xfId="0" applyNumberFormat="1" applyFont="1" applyFill="1" applyBorder="1" applyAlignment="1">
      <alignment horizontal="left" vertical="top" wrapText="1"/>
    </xf>
    <xf numFmtId="49" fontId="18" fillId="5" borderId="24" xfId="0" applyNumberFormat="1" applyFont="1" applyFill="1" applyBorder="1" applyAlignment="1">
      <alignment horizontal="left" vertical="top" wrapText="1"/>
    </xf>
    <xf numFmtId="49" fontId="14" fillId="0" borderId="22" xfId="0" applyNumberFormat="1" applyFont="1" applyBorder="1" applyAlignment="1" applyProtection="1">
      <alignment horizontal="left" vertical="center" wrapText="1"/>
      <protection locked="0"/>
    </xf>
    <xf numFmtId="49" fontId="14" fillId="0" borderId="23" xfId="0" applyNumberFormat="1" applyFont="1" applyBorder="1" applyAlignment="1" applyProtection="1">
      <alignment horizontal="left" vertical="center" wrapText="1"/>
      <protection locked="0"/>
    </xf>
    <xf numFmtId="49" fontId="14" fillId="0" borderId="24" xfId="0" applyNumberFormat="1" applyFont="1" applyBorder="1" applyAlignment="1" applyProtection="1">
      <alignment horizontal="left" vertical="center" wrapText="1"/>
      <protection locked="0"/>
    </xf>
    <xf numFmtId="0" fontId="21" fillId="0" borderId="19" xfId="1" applyFont="1" applyBorder="1" applyAlignment="1">
      <alignment horizontal="center" vertical="center"/>
    </xf>
    <xf numFmtId="0" fontId="21" fillId="0" borderId="28" xfId="1" applyFont="1" applyBorder="1" applyAlignment="1">
      <alignment horizontal="center" vertical="center"/>
    </xf>
    <xf numFmtId="0" fontId="3" fillId="0" borderId="19" xfId="0" applyFont="1" applyBorder="1" applyAlignment="1">
      <alignment horizontal="left" vertical="center" wrapText="1"/>
    </xf>
    <xf numFmtId="0" fontId="3" fillId="0" borderId="28" xfId="0" applyFont="1" applyBorder="1" applyAlignment="1">
      <alignment horizontal="left" vertical="center" wrapText="1"/>
    </xf>
    <xf numFmtId="3" fontId="17" fillId="0" borderId="19" xfId="0" applyNumberFormat="1" applyFont="1" applyBorder="1" applyAlignment="1" applyProtection="1">
      <alignment horizontal="center" vertical="center" wrapText="1"/>
      <protection locked="0"/>
    </xf>
    <xf numFmtId="3" fontId="17" fillId="0" borderId="28" xfId="0" applyNumberFormat="1" applyFont="1" applyBorder="1" applyAlignment="1" applyProtection="1">
      <alignment horizontal="center" vertical="center" wrapText="1"/>
      <protection locked="0"/>
    </xf>
    <xf numFmtId="164" fontId="17" fillId="0" borderId="29" xfId="0" applyNumberFormat="1" applyFont="1" applyBorder="1" applyAlignment="1">
      <alignment horizontal="center" vertical="center" wrapText="1"/>
    </xf>
    <xf numFmtId="164" fontId="17" fillId="0" borderId="30" xfId="0" applyNumberFormat="1" applyFont="1" applyBorder="1" applyAlignment="1">
      <alignment horizontal="center" vertical="center" wrapText="1"/>
    </xf>
    <xf numFmtId="49" fontId="14" fillId="0" borderId="31" xfId="0" applyNumberFormat="1" applyFont="1" applyBorder="1" applyAlignment="1" applyProtection="1">
      <alignment horizontal="left" vertical="center" wrapText="1"/>
      <protection locked="0"/>
    </xf>
    <xf numFmtId="49" fontId="14" fillId="0" borderId="32" xfId="0" applyNumberFormat="1" applyFont="1" applyBorder="1" applyAlignment="1" applyProtection="1">
      <alignment horizontal="left" vertical="center" wrapText="1"/>
      <protection locked="0"/>
    </xf>
    <xf numFmtId="49" fontId="14" fillId="0" borderId="33" xfId="0" applyNumberFormat="1" applyFont="1" applyBorder="1" applyAlignment="1" applyProtection="1">
      <alignment horizontal="left" vertical="center" wrapText="1"/>
      <protection locked="0"/>
    </xf>
    <xf numFmtId="0" fontId="24" fillId="4" borderId="18" xfId="0" applyFont="1" applyFill="1" applyBorder="1" applyAlignment="1">
      <alignment horizontal="center" vertical="center"/>
    </xf>
    <xf numFmtId="0" fontId="24" fillId="4" borderId="8" xfId="0" applyFont="1" applyFill="1" applyBorder="1" applyAlignment="1">
      <alignment horizontal="center" vertical="center"/>
    </xf>
    <xf numFmtId="0" fontId="24" fillId="4" borderId="27" xfId="0" applyFont="1" applyFill="1" applyBorder="1" applyAlignment="1">
      <alignment horizontal="center" vertical="center"/>
    </xf>
    <xf numFmtId="0" fontId="16" fillId="0" borderId="19" xfId="1" applyFont="1" applyBorder="1" applyAlignment="1">
      <alignment horizontal="center" vertical="center" wrapText="1"/>
    </xf>
    <xf numFmtId="0" fontId="16" fillId="0" borderId="25" xfId="1" applyFont="1" applyBorder="1" applyAlignment="1">
      <alignment horizontal="center" vertical="center" wrapText="1"/>
    </xf>
    <xf numFmtId="0" fontId="16" fillId="0" borderId="26" xfId="1" applyFont="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25" xfId="0" applyNumberFormat="1" applyFont="1" applyBorder="1" applyAlignment="1">
      <alignment horizontal="center" vertical="center" wrapText="1"/>
    </xf>
    <xf numFmtId="164" fontId="17" fillId="0" borderId="26" xfId="0" applyNumberFormat="1" applyFont="1" applyBorder="1" applyAlignment="1">
      <alignment horizontal="center" vertical="center" wrapText="1"/>
    </xf>
    <xf numFmtId="164" fontId="17" fillId="0" borderId="9"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0" fontId="6" fillId="6" borderId="34" xfId="0" applyFont="1" applyFill="1" applyBorder="1" applyAlignment="1">
      <alignment horizontal="left" vertical="center" wrapText="1"/>
    </xf>
    <xf numFmtId="0" fontId="6" fillId="6" borderId="32" xfId="0" applyFont="1" applyFill="1" applyBorder="1" applyAlignment="1">
      <alignment horizontal="left" vertical="center" wrapText="1"/>
    </xf>
    <xf numFmtId="0" fontId="6" fillId="6" borderId="33" xfId="0" applyFont="1" applyFill="1" applyBorder="1" applyAlignment="1">
      <alignment horizontal="left" vertical="center" wrapText="1"/>
    </xf>
    <xf numFmtId="0" fontId="10" fillId="3" borderId="3" xfId="0" applyFont="1" applyFill="1" applyBorder="1" applyAlignment="1">
      <alignment horizontal="center" wrapText="1"/>
    </xf>
    <xf numFmtId="0" fontId="10" fillId="3" borderId="8" xfId="0" applyFont="1" applyFill="1" applyBorder="1" applyAlignment="1">
      <alignment horizontal="center"/>
    </xf>
    <xf numFmtId="0" fontId="10" fillId="3" borderId="13" xfId="0" applyFont="1" applyFill="1" applyBorder="1" applyAlignment="1">
      <alignment horizont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2" fillId="3" borderId="6" xfId="0" applyFont="1" applyFill="1" applyBorder="1" applyAlignment="1">
      <alignment horizont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0" xfId="0" applyFont="1" applyFill="1" applyAlignment="1">
      <alignment horizontal="center" vertical="center"/>
    </xf>
    <xf numFmtId="0" fontId="13" fillId="3" borderId="12"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2" fillId="3" borderId="11" xfId="0" applyFont="1" applyFill="1" applyBorder="1" applyAlignment="1">
      <alignment horizontal="center"/>
    </xf>
    <xf numFmtId="49" fontId="14" fillId="0" borderId="11" xfId="0" applyNumberFormat="1" applyFont="1" applyBorder="1" applyAlignment="1">
      <alignment horizontal="center" vertical="center"/>
    </xf>
    <xf numFmtId="0" fontId="19" fillId="6" borderId="22" xfId="0" applyFont="1" applyFill="1" applyBorder="1" applyAlignment="1">
      <alignment horizontal="left" vertical="center" wrapText="1"/>
    </xf>
    <xf numFmtId="0" fontId="19" fillId="6" borderId="23" xfId="0" applyFont="1" applyFill="1" applyBorder="1" applyAlignment="1">
      <alignment horizontal="left" vertical="center" wrapText="1"/>
    </xf>
    <xf numFmtId="0" fontId="19" fillId="6" borderId="24" xfId="0" applyFont="1" applyFill="1" applyBorder="1" applyAlignment="1">
      <alignment horizontal="left" vertical="center" wrapText="1"/>
    </xf>
    <xf numFmtId="0" fontId="19" fillId="0" borderId="22" xfId="0" applyFont="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24" xfId="0" applyFont="1" applyBorder="1" applyAlignment="1" applyProtection="1">
      <alignment horizontal="left" vertical="center" wrapText="1"/>
      <protection locked="0"/>
    </xf>
    <xf numFmtId="0" fontId="21" fillId="0" borderId="26" xfId="1" applyFont="1" applyBorder="1" applyAlignment="1">
      <alignment horizontal="center" vertical="center"/>
    </xf>
    <xf numFmtId="0" fontId="22" fillId="0" borderId="19" xfId="0" applyFont="1" applyBorder="1" applyAlignment="1">
      <alignment horizontal="left" vertical="center" wrapText="1"/>
    </xf>
    <xf numFmtId="0" fontId="22" fillId="0" borderId="26" xfId="0" applyFont="1" applyBorder="1" applyAlignment="1">
      <alignment horizontal="left" vertical="center" wrapText="1"/>
    </xf>
    <xf numFmtId="3" fontId="17" fillId="0" borderId="26" xfId="0" applyNumberFormat="1" applyFont="1" applyBorder="1" applyAlignment="1" applyProtection="1">
      <alignment horizontal="center" vertical="center" wrapText="1"/>
      <protection locked="0"/>
    </xf>
    <xf numFmtId="3" fontId="17" fillId="0" borderId="22" xfId="0" applyNumberFormat="1" applyFont="1" applyBorder="1" applyAlignment="1" applyProtection="1">
      <alignment horizontal="left" vertical="center" wrapText="1"/>
      <protection locked="0"/>
    </xf>
    <xf numFmtId="3" fontId="17" fillId="0" borderId="23" xfId="0" applyNumberFormat="1" applyFont="1" applyBorder="1" applyAlignment="1" applyProtection="1">
      <alignment horizontal="left" vertical="center" wrapText="1"/>
      <protection locked="0"/>
    </xf>
    <xf numFmtId="3" fontId="17" fillId="0" borderId="38" xfId="0" applyNumberFormat="1" applyFont="1" applyBorder="1" applyAlignment="1" applyProtection="1">
      <alignment horizontal="left" vertical="center" wrapText="1"/>
      <protection locked="0"/>
    </xf>
    <xf numFmtId="3" fontId="17" fillId="0" borderId="31" xfId="0" applyNumberFormat="1" applyFont="1" applyBorder="1" applyAlignment="1" applyProtection="1">
      <alignment horizontal="left" vertical="center" wrapText="1"/>
      <protection locked="0"/>
    </xf>
    <xf numFmtId="3" fontId="17" fillId="0" borderId="32" xfId="0" applyNumberFormat="1" applyFont="1" applyBorder="1" applyAlignment="1" applyProtection="1">
      <alignment horizontal="left" vertical="center" wrapText="1"/>
      <protection locked="0"/>
    </xf>
    <xf numFmtId="3" fontId="17" fillId="0" borderId="39" xfId="0" applyNumberFormat="1" applyFont="1" applyBorder="1" applyAlignment="1" applyProtection="1">
      <alignment horizontal="left" vertical="center" wrapText="1"/>
      <protection locked="0"/>
    </xf>
    <xf numFmtId="0" fontId="15" fillId="4" borderId="18"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27" xfId="0" applyFont="1" applyFill="1" applyBorder="1" applyAlignment="1">
      <alignment horizontal="center" vertical="center"/>
    </xf>
    <xf numFmtId="0" fontId="6" fillId="6" borderId="1" xfId="0" applyFont="1" applyFill="1" applyBorder="1" applyAlignment="1">
      <alignment horizontal="left" vertical="center" wrapText="1"/>
    </xf>
    <xf numFmtId="0" fontId="6" fillId="6" borderId="37" xfId="0" applyFont="1" applyFill="1" applyBorder="1" applyAlignment="1">
      <alignment horizontal="left" vertical="center" wrapText="1"/>
    </xf>
    <xf numFmtId="0" fontId="3" fillId="2" borderId="0" xfId="0" applyFont="1" applyFill="1" applyAlignment="1">
      <alignment horizontal="center"/>
    </xf>
    <xf numFmtId="0" fontId="4" fillId="2" borderId="0" xfId="0" applyFont="1" applyFill="1" applyAlignment="1" applyProtection="1">
      <alignment horizontal="center"/>
      <protection locked="0"/>
    </xf>
    <xf numFmtId="0" fontId="2" fillId="2" borderId="0" xfId="0" applyFont="1" applyFill="1" applyAlignment="1">
      <alignment horizontal="center"/>
    </xf>
    <xf numFmtId="0" fontId="6" fillId="0" borderId="1" xfId="0" applyFont="1" applyBorder="1" applyProtection="1">
      <protection locked="0"/>
    </xf>
    <xf numFmtId="0" fontId="7" fillId="0" borderId="1" xfId="0" applyFont="1" applyBorder="1" applyProtection="1">
      <protection locked="0"/>
    </xf>
  </cellXfs>
  <cellStyles count="2">
    <cellStyle name="Normal" xfId="0" builtinId="0"/>
    <cellStyle name="Normal 2" xfId="1" xr:uid="{00000000-0005-0000-0000-000001000000}"/>
  </cellStyles>
  <dxfs count="24">
    <dxf>
      <font>
        <color theme="1"/>
      </font>
      <fill>
        <patternFill>
          <bgColor theme="0"/>
        </patternFill>
      </fill>
    </dxf>
    <dxf>
      <font>
        <color theme="1"/>
      </font>
      <fill>
        <patternFill>
          <bgColor rgb="FFFF0000"/>
        </patternFill>
      </fill>
    </dxf>
    <dxf>
      <font>
        <color auto="1"/>
      </font>
      <fill>
        <patternFill>
          <bgColor rgb="FFFF0000"/>
        </patternFill>
      </fill>
    </dxf>
    <dxf>
      <font>
        <color auto="1"/>
      </font>
      <fill>
        <patternFill>
          <bgColor rgb="FFFFC000"/>
        </patternFill>
      </fill>
    </dxf>
    <dxf>
      <font>
        <color auto="1"/>
      </font>
      <fill>
        <patternFill>
          <bgColor rgb="FFFFC000"/>
        </patternFill>
      </fill>
    </dxf>
    <dxf>
      <font>
        <color auto="1"/>
      </font>
      <fill>
        <patternFill>
          <bgColor rgb="FF92D050"/>
        </patternFill>
      </fill>
    </dxf>
    <dxf>
      <font>
        <color theme="1"/>
      </font>
      <fill>
        <patternFill>
          <bgColor theme="0"/>
        </patternFill>
      </fill>
    </dxf>
    <dxf>
      <font>
        <color theme="1"/>
      </font>
      <fill>
        <patternFill>
          <bgColor rgb="FFFF0000"/>
        </patternFill>
      </fill>
    </dxf>
    <dxf>
      <font>
        <color auto="1"/>
      </font>
      <fill>
        <patternFill>
          <bgColor rgb="FFFF0000"/>
        </patternFill>
      </fill>
    </dxf>
    <dxf>
      <font>
        <color auto="1"/>
      </font>
      <fill>
        <patternFill>
          <bgColor rgb="FFFFC000"/>
        </patternFill>
      </fill>
    </dxf>
    <dxf>
      <font>
        <color auto="1"/>
      </font>
      <fill>
        <patternFill>
          <bgColor rgb="FFFFC000"/>
        </patternFill>
      </fill>
    </dxf>
    <dxf>
      <font>
        <color auto="1"/>
      </font>
      <fill>
        <patternFill>
          <bgColor rgb="FF92D050"/>
        </patternFill>
      </fill>
    </dxf>
    <dxf>
      <font>
        <color theme="1"/>
      </font>
      <fill>
        <patternFill>
          <bgColor theme="0"/>
        </patternFill>
      </fill>
    </dxf>
    <dxf>
      <font>
        <color theme="1"/>
      </font>
      <fill>
        <patternFill>
          <bgColor rgb="FFFF0000"/>
        </patternFill>
      </fill>
    </dxf>
    <dxf>
      <font>
        <color auto="1"/>
      </font>
      <fill>
        <patternFill>
          <bgColor rgb="FFFF0000"/>
        </patternFill>
      </fill>
    </dxf>
    <dxf>
      <font>
        <color auto="1"/>
      </font>
      <fill>
        <patternFill>
          <bgColor rgb="FFFFC000"/>
        </patternFill>
      </fill>
    </dxf>
    <dxf>
      <font>
        <color auto="1"/>
      </font>
      <fill>
        <patternFill>
          <bgColor rgb="FFFFC000"/>
        </patternFill>
      </fill>
    </dxf>
    <dxf>
      <font>
        <color auto="1"/>
      </font>
      <fill>
        <patternFill>
          <bgColor rgb="FF92D050"/>
        </patternFill>
      </fill>
    </dxf>
    <dxf>
      <font>
        <color theme="1"/>
      </font>
      <fill>
        <patternFill>
          <bgColor theme="0"/>
        </patternFill>
      </fill>
    </dxf>
    <dxf>
      <font>
        <color theme="1"/>
      </font>
      <fill>
        <patternFill>
          <bgColor rgb="FFFF0000"/>
        </patternFill>
      </fill>
    </dxf>
    <dxf>
      <font>
        <color auto="1"/>
      </font>
      <fill>
        <patternFill>
          <bgColor rgb="FFFF0000"/>
        </patternFill>
      </fill>
    </dxf>
    <dxf>
      <font>
        <color auto="1"/>
      </font>
      <fill>
        <patternFill>
          <bgColor rgb="FFFFC0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254000</xdr:colOff>
      <xdr:row>17</xdr:row>
      <xdr:rowOff>857250</xdr:rowOff>
    </xdr:from>
    <xdr:to>
      <xdr:col>20</xdr:col>
      <xdr:colOff>1301750</xdr:colOff>
      <xdr:row>17</xdr:row>
      <xdr:rowOff>2349500</xdr:rowOff>
    </xdr:to>
    <xdr:sp macro="" textlink="">
      <xdr:nvSpPr>
        <xdr:cNvPr id="4" name="Flecha: hacia la izquierda 3">
          <a:extLst>
            <a:ext uri="{FF2B5EF4-FFF2-40B4-BE49-F238E27FC236}">
              <a16:creationId xmlns:a16="http://schemas.microsoft.com/office/drawing/2014/main" id="{00000000-0008-0000-0000-000004000000}"/>
            </a:ext>
          </a:extLst>
        </xdr:cNvPr>
        <xdr:cNvSpPr/>
      </xdr:nvSpPr>
      <xdr:spPr>
        <a:xfrm>
          <a:off x="40039925" y="90106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19</xdr:row>
      <xdr:rowOff>857250</xdr:rowOff>
    </xdr:from>
    <xdr:to>
      <xdr:col>20</xdr:col>
      <xdr:colOff>1301750</xdr:colOff>
      <xdr:row>19</xdr:row>
      <xdr:rowOff>2349500</xdr:rowOff>
    </xdr:to>
    <xdr:sp macro="" textlink="">
      <xdr:nvSpPr>
        <xdr:cNvPr id="5" name="Flecha: hacia la izquierda 4">
          <a:extLst>
            <a:ext uri="{FF2B5EF4-FFF2-40B4-BE49-F238E27FC236}">
              <a16:creationId xmlns:a16="http://schemas.microsoft.com/office/drawing/2014/main" id="{00000000-0008-0000-0000-000005000000}"/>
            </a:ext>
          </a:extLst>
        </xdr:cNvPr>
        <xdr:cNvSpPr/>
      </xdr:nvSpPr>
      <xdr:spPr>
        <a:xfrm>
          <a:off x="40039925" y="128968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21</xdr:row>
      <xdr:rowOff>857250</xdr:rowOff>
    </xdr:from>
    <xdr:to>
      <xdr:col>20</xdr:col>
      <xdr:colOff>1301750</xdr:colOff>
      <xdr:row>21</xdr:row>
      <xdr:rowOff>2349500</xdr:rowOff>
    </xdr:to>
    <xdr:sp macro="" textlink="">
      <xdr:nvSpPr>
        <xdr:cNvPr id="6" name="Flecha: hacia la izquierda 5">
          <a:extLst>
            <a:ext uri="{FF2B5EF4-FFF2-40B4-BE49-F238E27FC236}">
              <a16:creationId xmlns:a16="http://schemas.microsoft.com/office/drawing/2014/main" id="{00000000-0008-0000-0000-000006000000}"/>
            </a:ext>
          </a:extLst>
        </xdr:cNvPr>
        <xdr:cNvSpPr/>
      </xdr:nvSpPr>
      <xdr:spPr>
        <a:xfrm>
          <a:off x="40039925" y="161734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29</xdr:row>
      <xdr:rowOff>857250</xdr:rowOff>
    </xdr:from>
    <xdr:to>
      <xdr:col>20</xdr:col>
      <xdr:colOff>1301750</xdr:colOff>
      <xdr:row>29</xdr:row>
      <xdr:rowOff>2349500</xdr:rowOff>
    </xdr:to>
    <xdr:sp macro="" textlink="">
      <xdr:nvSpPr>
        <xdr:cNvPr id="7" name="Flecha: hacia la izquierda 6">
          <a:extLst>
            <a:ext uri="{FF2B5EF4-FFF2-40B4-BE49-F238E27FC236}">
              <a16:creationId xmlns:a16="http://schemas.microsoft.com/office/drawing/2014/main" id="{00000000-0008-0000-0000-000007000000}"/>
            </a:ext>
          </a:extLst>
        </xdr:cNvPr>
        <xdr:cNvSpPr/>
      </xdr:nvSpPr>
      <xdr:spPr>
        <a:xfrm>
          <a:off x="40039925" y="278701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31</xdr:row>
      <xdr:rowOff>857250</xdr:rowOff>
    </xdr:from>
    <xdr:to>
      <xdr:col>20</xdr:col>
      <xdr:colOff>1301750</xdr:colOff>
      <xdr:row>31</xdr:row>
      <xdr:rowOff>2349500</xdr:rowOff>
    </xdr:to>
    <xdr:sp macro="" textlink="">
      <xdr:nvSpPr>
        <xdr:cNvPr id="8" name="Flecha: hacia la izquierda 7">
          <a:extLst>
            <a:ext uri="{FF2B5EF4-FFF2-40B4-BE49-F238E27FC236}">
              <a16:creationId xmlns:a16="http://schemas.microsoft.com/office/drawing/2014/main" id="{00000000-0008-0000-0000-000008000000}"/>
            </a:ext>
          </a:extLst>
        </xdr:cNvPr>
        <xdr:cNvSpPr/>
      </xdr:nvSpPr>
      <xdr:spPr>
        <a:xfrm>
          <a:off x="40039925" y="327088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33</xdr:row>
      <xdr:rowOff>857250</xdr:rowOff>
    </xdr:from>
    <xdr:to>
      <xdr:col>20</xdr:col>
      <xdr:colOff>1301750</xdr:colOff>
      <xdr:row>33</xdr:row>
      <xdr:rowOff>2349500</xdr:rowOff>
    </xdr:to>
    <xdr:sp macro="" textlink="">
      <xdr:nvSpPr>
        <xdr:cNvPr id="9" name="Flecha: hacia la izquierda 8">
          <a:extLst>
            <a:ext uri="{FF2B5EF4-FFF2-40B4-BE49-F238E27FC236}">
              <a16:creationId xmlns:a16="http://schemas.microsoft.com/office/drawing/2014/main" id="{00000000-0008-0000-0000-000009000000}"/>
            </a:ext>
          </a:extLst>
        </xdr:cNvPr>
        <xdr:cNvSpPr/>
      </xdr:nvSpPr>
      <xdr:spPr>
        <a:xfrm>
          <a:off x="40039925" y="358235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41</xdr:row>
      <xdr:rowOff>857250</xdr:rowOff>
    </xdr:from>
    <xdr:to>
      <xdr:col>20</xdr:col>
      <xdr:colOff>1301750</xdr:colOff>
      <xdr:row>41</xdr:row>
      <xdr:rowOff>2349500</xdr:rowOff>
    </xdr:to>
    <xdr:sp macro="" textlink="">
      <xdr:nvSpPr>
        <xdr:cNvPr id="10" name="Flecha: hacia la izquierda 9">
          <a:extLst>
            <a:ext uri="{FF2B5EF4-FFF2-40B4-BE49-F238E27FC236}">
              <a16:creationId xmlns:a16="http://schemas.microsoft.com/office/drawing/2014/main" id="{00000000-0008-0000-0000-00000A000000}"/>
            </a:ext>
          </a:extLst>
        </xdr:cNvPr>
        <xdr:cNvSpPr/>
      </xdr:nvSpPr>
      <xdr:spPr>
        <a:xfrm>
          <a:off x="40039925" y="477488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43</xdr:row>
      <xdr:rowOff>857250</xdr:rowOff>
    </xdr:from>
    <xdr:to>
      <xdr:col>20</xdr:col>
      <xdr:colOff>1301750</xdr:colOff>
      <xdr:row>43</xdr:row>
      <xdr:rowOff>2349500</xdr:rowOff>
    </xdr:to>
    <xdr:sp macro="" textlink="">
      <xdr:nvSpPr>
        <xdr:cNvPr id="11" name="Flecha: hacia la izquierda 10">
          <a:extLst>
            <a:ext uri="{FF2B5EF4-FFF2-40B4-BE49-F238E27FC236}">
              <a16:creationId xmlns:a16="http://schemas.microsoft.com/office/drawing/2014/main" id="{00000000-0008-0000-0000-00000B000000}"/>
            </a:ext>
          </a:extLst>
        </xdr:cNvPr>
        <xdr:cNvSpPr/>
      </xdr:nvSpPr>
      <xdr:spPr>
        <a:xfrm>
          <a:off x="40039925" y="514826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45</xdr:row>
      <xdr:rowOff>857250</xdr:rowOff>
    </xdr:from>
    <xdr:to>
      <xdr:col>20</xdr:col>
      <xdr:colOff>1301750</xdr:colOff>
      <xdr:row>45</xdr:row>
      <xdr:rowOff>2349500</xdr:rowOff>
    </xdr:to>
    <xdr:sp macro="" textlink="">
      <xdr:nvSpPr>
        <xdr:cNvPr id="12" name="Flecha: hacia la izquierda 11">
          <a:extLst>
            <a:ext uri="{FF2B5EF4-FFF2-40B4-BE49-F238E27FC236}">
              <a16:creationId xmlns:a16="http://schemas.microsoft.com/office/drawing/2014/main" id="{00000000-0008-0000-0000-00000C000000}"/>
            </a:ext>
          </a:extLst>
        </xdr:cNvPr>
        <xdr:cNvSpPr/>
      </xdr:nvSpPr>
      <xdr:spPr>
        <a:xfrm>
          <a:off x="40039925" y="5478780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53</xdr:row>
      <xdr:rowOff>857250</xdr:rowOff>
    </xdr:from>
    <xdr:to>
      <xdr:col>20</xdr:col>
      <xdr:colOff>1301750</xdr:colOff>
      <xdr:row>53</xdr:row>
      <xdr:rowOff>2349500</xdr:rowOff>
    </xdr:to>
    <xdr:sp macro="" textlink="">
      <xdr:nvSpPr>
        <xdr:cNvPr id="13" name="Flecha: hacia la izquierda 12">
          <a:extLst>
            <a:ext uri="{FF2B5EF4-FFF2-40B4-BE49-F238E27FC236}">
              <a16:creationId xmlns:a16="http://schemas.microsoft.com/office/drawing/2014/main" id="{00000000-0008-0000-0000-00000D000000}"/>
            </a:ext>
          </a:extLst>
        </xdr:cNvPr>
        <xdr:cNvSpPr/>
      </xdr:nvSpPr>
      <xdr:spPr>
        <a:xfrm>
          <a:off x="40039925" y="673322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55</xdr:row>
      <xdr:rowOff>857250</xdr:rowOff>
    </xdr:from>
    <xdr:to>
      <xdr:col>20</xdr:col>
      <xdr:colOff>1301750</xdr:colOff>
      <xdr:row>55</xdr:row>
      <xdr:rowOff>2349500</xdr:rowOff>
    </xdr:to>
    <xdr:sp macro="" textlink="">
      <xdr:nvSpPr>
        <xdr:cNvPr id="14" name="Flecha: hacia la izquierda 13">
          <a:extLst>
            <a:ext uri="{FF2B5EF4-FFF2-40B4-BE49-F238E27FC236}">
              <a16:creationId xmlns:a16="http://schemas.microsoft.com/office/drawing/2014/main" id="{00000000-0008-0000-0000-00000E000000}"/>
            </a:ext>
          </a:extLst>
        </xdr:cNvPr>
        <xdr:cNvSpPr/>
      </xdr:nvSpPr>
      <xdr:spPr>
        <a:xfrm>
          <a:off x="40039925" y="712184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57</xdr:row>
      <xdr:rowOff>857250</xdr:rowOff>
    </xdr:from>
    <xdr:to>
      <xdr:col>20</xdr:col>
      <xdr:colOff>1301750</xdr:colOff>
      <xdr:row>57</xdr:row>
      <xdr:rowOff>2349500</xdr:rowOff>
    </xdr:to>
    <xdr:sp macro="" textlink="">
      <xdr:nvSpPr>
        <xdr:cNvPr id="15" name="Flecha: hacia la izquierda 14">
          <a:extLst>
            <a:ext uri="{FF2B5EF4-FFF2-40B4-BE49-F238E27FC236}">
              <a16:creationId xmlns:a16="http://schemas.microsoft.com/office/drawing/2014/main" id="{00000000-0008-0000-0000-00000F000000}"/>
            </a:ext>
          </a:extLst>
        </xdr:cNvPr>
        <xdr:cNvSpPr/>
      </xdr:nvSpPr>
      <xdr:spPr>
        <a:xfrm>
          <a:off x="40039925" y="7414260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65</xdr:row>
      <xdr:rowOff>857250</xdr:rowOff>
    </xdr:from>
    <xdr:to>
      <xdr:col>20</xdr:col>
      <xdr:colOff>1301750</xdr:colOff>
      <xdr:row>65</xdr:row>
      <xdr:rowOff>2349500</xdr:rowOff>
    </xdr:to>
    <xdr:sp macro="" textlink="">
      <xdr:nvSpPr>
        <xdr:cNvPr id="16" name="Flecha: hacia la izquierda 15">
          <a:extLst>
            <a:ext uri="{FF2B5EF4-FFF2-40B4-BE49-F238E27FC236}">
              <a16:creationId xmlns:a16="http://schemas.microsoft.com/office/drawing/2014/main" id="{00000000-0008-0000-0000-000010000000}"/>
            </a:ext>
          </a:extLst>
        </xdr:cNvPr>
        <xdr:cNvSpPr/>
      </xdr:nvSpPr>
      <xdr:spPr>
        <a:xfrm>
          <a:off x="40039925" y="8689657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67</xdr:row>
      <xdr:rowOff>857250</xdr:rowOff>
    </xdr:from>
    <xdr:to>
      <xdr:col>20</xdr:col>
      <xdr:colOff>1301750</xdr:colOff>
      <xdr:row>67</xdr:row>
      <xdr:rowOff>2349500</xdr:rowOff>
    </xdr:to>
    <xdr:sp macro="" textlink="">
      <xdr:nvSpPr>
        <xdr:cNvPr id="17" name="Flecha: hacia la izquierda 16">
          <a:extLst>
            <a:ext uri="{FF2B5EF4-FFF2-40B4-BE49-F238E27FC236}">
              <a16:creationId xmlns:a16="http://schemas.microsoft.com/office/drawing/2014/main" id="{00000000-0008-0000-0000-000011000000}"/>
            </a:ext>
          </a:extLst>
        </xdr:cNvPr>
        <xdr:cNvSpPr/>
      </xdr:nvSpPr>
      <xdr:spPr>
        <a:xfrm>
          <a:off x="40039925" y="9078277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69</xdr:row>
      <xdr:rowOff>857250</xdr:rowOff>
    </xdr:from>
    <xdr:to>
      <xdr:col>20</xdr:col>
      <xdr:colOff>1301750</xdr:colOff>
      <xdr:row>69</xdr:row>
      <xdr:rowOff>2349500</xdr:rowOff>
    </xdr:to>
    <xdr:sp macro="" textlink="">
      <xdr:nvSpPr>
        <xdr:cNvPr id="18" name="Flecha: hacia la izquierda 17">
          <a:extLst>
            <a:ext uri="{FF2B5EF4-FFF2-40B4-BE49-F238E27FC236}">
              <a16:creationId xmlns:a16="http://schemas.microsoft.com/office/drawing/2014/main" id="{00000000-0008-0000-0000-000012000000}"/>
            </a:ext>
          </a:extLst>
        </xdr:cNvPr>
        <xdr:cNvSpPr/>
      </xdr:nvSpPr>
      <xdr:spPr>
        <a:xfrm>
          <a:off x="40039925" y="937069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77</xdr:row>
      <xdr:rowOff>857250</xdr:rowOff>
    </xdr:from>
    <xdr:to>
      <xdr:col>20</xdr:col>
      <xdr:colOff>1301750</xdr:colOff>
      <xdr:row>77</xdr:row>
      <xdr:rowOff>2349500</xdr:rowOff>
    </xdr:to>
    <xdr:sp macro="" textlink="">
      <xdr:nvSpPr>
        <xdr:cNvPr id="19" name="Flecha: hacia la izquierda 18">
          <a:extLst>
            <a:ext uri="{FF2B5EF4-FFF2-40B4-BE49-F238E27FC236}">
              <a16:creationId xmlns:a16="http://schemas.microsoft.com/office/drawing/2014/main" id="{00000000-0008-0000-0000-000013000000}"/>
            </a:ext>
          </a:extLst>
        </xdr:cNvPr>
        <xdr:cNvSpPr/>
      </xdr:nvSpPr>
      <xdr:spPr>
        <a:xfrm>
          <a:off x="40039925" y="1053179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79</xdr:row>
      <xdr:rowOff>857250</xdr:rowOff>
    </xdr:from>
    <xdr:to>
      <xdr:col>20</xdr:col>
      <xdr:colOff>1301750</xdr:colOff>
      <xdr:row>79</xdr:row>
      <xdr:rowOff>2349500</xdr:rowOff>
    </xdr:to>
    <xdr:sp macro="" textlink="">
      <xdr:nvSpPr>
        <xdr:cNvPr id="20" name="Flecha: hacia la izquierda 19">
          <a:extLst>
            <a:ext uri="{FF2B5EF4-FFF2-40B4-BE49-F238E27FC236}">
              <a16:creationId xmlns:a16="http://schemas.microsoft.com/office/drawing/2014/main" id="{00000000-0008-0000-0000-000014000000}"/>
            </a:ext>
          </a:extLst>
        </xdr:cNvPr>
        <xdr:cNvSpPr/>
      </xdr:nvSpPr>
      <xdr:spPr>
        <a:xfrm>
          <a:off x="40039925" y="10945177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81</xdr:row>
      <xdr:rowOff>857250</xdr:rowOff>
    </xdr:from>
    <xdr:to>
      <xdr:col>20</xdr:col>
      <xdr:colOff>1301750</xdr:colOff>
      <xdr:row>81</xdr:row>
      <xdr:rowOff>2349500</xdr:rowOff>
    </xdr:to>
    <xdr:sp macro="" textlink="">
      <xdr:nvSpPr>
        <xdr:cNvPr id="21" name="Flecha: hacia la izquierda 20">
          <a:extLst>
            <a:ext uri="{FF2B5EF4-FFF2-40B4-BE49-F238E27FC236}">
              <a16:creationId xmlns:a16="http://schemas.microsoft.com/office/drawing/2014/main" id="{00000000-0008-0000-0000-000015000000}"/>
            </a:ext>
          </a:extLst>
        </xdr:cNvPr>
        <xdr:cNvSpPr/>
      </xdr:nvSpPr>
      <xdr:spPr>
        <a:xfrm>
          <a:off x="40039925" y="1128331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editAs="oneCell">
    <xdr:from>
      <xdr:col>14</xdr:col>
      <xdr:colOff>603250</xdr:colOff>
      <xdr:row>0</xdr:row>
      <xdr:rowOff>222250</xdr:rowOff>
    </xdr:from>
    <xdr:to>
      <xdr:col>18</xdr:col>
      <xdr:colOff>4000500</xdr:colOff>
      <xdr:row>6</xdr:row>
      <xdr:rowOff>75824</xdr:rowOff>
    </xdr:to>
    <xdr:pic>
      <xdr:nvPicPr>
        <xdr:cNvPr id="22" name="Imagen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stretch>
          <a:fillRect/>
        </a:stretch>
      </xdr:blipFill>
      <xdr:spPr>
        <a:xfrm>
          <a:off x="30035500" y="222250"/>
          <a:ext cx="8985250" cy="19173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1"/>
  <sheetViews>
    <sheetView tabSelected="1" view="pageBreakPreview" zoomScale="40" zoomScaleNormal="55" zoomScaleSheetLayoutView="40" zoomScalePageLayoutView="40" workbookViewId="0">
      <selection activeCell="D5" sqref="D5:N5"/>
    </sheetView>
  </sheetViews>
  <sheetFormatPr baseColWidth="10" defaultColWidth="11.42578125" defaultRowHeight="15" x14ac:dyDescent="0.25"/>
  <cols>
    <col min="1" max="1" width="10.42578125" customWidth="1"/>
    <col min="2" max="2" width="25.42578125" customWidth="1"/>
    <col min="3" max="3" width="98.42578125" customWidth="1"/>
    <col min="4" max="5" width="63.7109375" customWidth="1"/>
    <col min="6" max="6" width="13.7109375" customWidth="1"/>
    <col min="7" max="7" width="33.42578125" customWidth="1"/>
    <col min="8" max="9" width="13.7109375" customWidth="1"/>
    <col min="10" max="18" width="20.7109375" customWidth="1"/>
    <col min="19" max="19" width="62.28515625" customWidth="1"/>
    <col min="21" max="21" width="21.85546875" customWidth="1"/>
    <col min="22" max="22" width="166.42578125" customWidth="1"/>
    <col min="238" max="238" width="7.85546875" customWidth="1"/>
    <col min="239" max="239" width="15.42578125" customWidth="1"/>
    <col min="240" max="240" width="42.85546875" customWidth="1"/>
    <col min="241" max="241" width="26.140625" customWidth="1"/>
    <col min="242" max="242" width="14.140625" customWidth="1"/>
    <col min="243" max="243" width="10.7109375" customWidth="1"/>
    <col min="244" max="244" width="16.85546875" customWidth="1"/>
    <col min="245" max="245" width="10.7109375" customWidth="1"/>
    <col min="246" max="246" width="18.42578125" customWidth="1"/>
    <col min="247" max="247" width="18.7109375" customWidth="1"/>
    <col min="248" max="249" width="10.7109375" customWidth="1"/>
    <col min="250" max="250" width="22.140625" customWidth="1"/>
    <col min="251" max="252" width="10.7109375" customWidth="1"/>
    <col min="253" max="253" width="19" customWidth="1"/>
    <col min="254" max="254" width="18.28515625" customWidth="1"/>
    <col min="255" max="256" width="17.42578125" customWidth="1"/>
    <col min="257" max="257" width="4.28515625" customWidth="1"/>
    <col min="258" max="258" width="19.28515625" customWidth="1"/>
    <col min="259" max="259" width="22.85546875" customWidth="1"/>
    <col min="261" max="261" width="12.42578125" bestFit="1" customWidth="1"/>
    <col min="494" max="494" width="7.85546875" customWidth="1"/>
    <col min="495" max="495" width="15.42578125" customWidth="1"/>
    <col min="496" max="496" width="42.85546875" customWidth="1"/>
    <col min="497" max="497" width="26.140625" customWidth="1"/>
    <col min="498" max="498" width="14.140625" customWidth="1"/>
    <col min="499" max="499" width="10.7109375" customWidth="1"/>
    <col min="500" max="500" width="16.85546875" customWidth="1"/>
    <col min="501" max="501" width="10.7109375" customWidth="1"/>
    <col min="502" max="502" width="18.42578125" customWidth="1"/>
    <col min="503" max="503" width="18.7109375" customWidth="1"/>
    <col min="504" max="505" width="10.7109375" customWidth="1"/>
    <col min="506" max="506" width="22.140625" customWidth="1"/>
    <col min="507" max="508" width="10.7109375" customWidth="1"/>
    <col min="509" max="509" width="19" customWidth="1"/>
    <col min="510" max="510" width="18.28515625" customWidth="1"/>
    <col min="511" max="512" width="17.42578125" customWidth="1"/>
    <col min="513" max="513" width="4.28515625" customWidth="1"/>
    <col min="514" max="514" width="19.28515625" customWidth="1"/>
    <col min="515" max="515" width="22.85546875" customWidth="1"/>
    <col min="517" max="517" width="12.42578125" bestFit="1" customWidth="1"/>
    <col min="750" max="750" width="7.85546875" customWidth="1"/>
    <col min="751" max="751" width="15.42578125" customWidth="1"/>
    <col min="752" max="752" width="42.85546875" customWidth="1"/>
    <col min="753" max="753" width="26.140625" customWidth="1"/>
    <col min="754" max="754" width="14.140625" customWidth="1"/>
    <col min="755" max="755" width="10.7109375" customWidth="1"/>
    <col min="756" max="756" width="16.85546875" customWidth="1"/>
    <col min="757" max="757" width="10.7109375" customWidth="1"/>
    <col min="758" max="758" width="18.42578125" customWidth="1"/>
    <col min="759" max="759" width="18.7109375" customWidth="1"/>
    <col min="760" max="761" width="10.7109375" customWidth="1"/>
    <col min="762" max="762" width="22.140625" customWidth="1"/>
    <col min="763" max="764" width="10.7109375" customWidth="1"/>
    <col min="765" max="765" width="19" customWidth="1"/>
    <col min="766" max="766" width="18.28515625" customWidth="1"/>
    <col min="767" max="768" width="17.42578125" customWidth="1"/>
    <col min="769" max="769" width="4.28515625" customWidth="1"/>
    <col min="770" max="770" width="19.28515625" customWidth="1"/>
    <col min="771" max="771" width="22.85546875" customWidth="1"/>
    <col min="773" max="773" width="12.42578125" bestFit="1" customWidth="1"/>
    <col min="1006" max="1006" width="7.85546875" customWidth="1"/>
    <col min="1007" max="1007" width="15.42578125" customWidth="1"/>
    <col min="1008" max="1008" width="42.85546875" customWidth="1"/>
    <col min="1009" max="1009" width="26.140625" customWidth="1"/>
    <col min="1010" max="1010" width="14.140625" customWidth="1"/>
    <col min="1011" max="1011" width="10.7109375" customWidth="1"/>
    <col min="1012" max="1012" width="16.85546875" customWidth="1"/>
    <col min="1013" max="1013" width="10.7109375" customWidth="1"/>
    <col min="1014" max="1014" width="18.42578125" customWidth="1"/>
    <col min="1015" max="1015" width="18.7109375" customWidth="1"/>
    <col min="1016" max="1017" width="10.7109375" customWidth="1"/>
    <col min="1018" max="1018" width="22.140625" customWidth="1"/>
    <col min="1019" max="1020" width="10.7109375" customWidth="1"/>
    <col min="1021" max="1021" width="19" customWidth="1"/>
    <col min="1022" max="1022" width="18.28515625" customWidth="1"/>
    <col min="1023" max="1024" width="17.42578125" customWidth="1"/>
    <col min="1025" max="1025" width="4.28515625" customWidth="1"/>
    <col min="1026" max="1026" width="19.28515625" customWidth="1"/>
    <col min="1027" max="1027" width="22.85546875" customWidth="1"/>
    <col min="1029" max="1029" width="12.42578125" bestFit="1" customWidth="1"/>
    <col min="1262" max="1262" width="7.85546875" customWidth="1"/>
    <col min="1263" max="1263" width="15.42578125" customWidth="1"/>
    <col min="1264" max="1264" width="42.85546875" customWidth="1"/>
    <col min="1265" max="1265" width="26.140625" customWidth="1"/>
    <col min="1266" max="1266" width="14.140625" customWidth="1"/>
    <col min="1267" max="1267" width="10.7109375" customWidth="1"/>
    <col min="1268" max="1268" width="16.85546875" customWidth="1"/>
    <col min="1269" max="1269" width="10.7109375" customWidth="1"/>
    <col min="1270" max="1270" width="18.42578125" customWidth="1"/>
    <col min="1271" max="1271" width="18.7109375" customWidth="1"/>
    <col min="1272" max="1273" width="10.7109375" customWidth="1"/>
    <col min="1274" max="1274" width="22.140625" customWidth="1"/>
    <col min="1275" max="1276" width="10.7109375" customWidth="1"/>
    <col min="1277" max="1277" width="19" customWidth="1"/>
    <col min="1278" max="1278" width="18.28515625" customWidth="1"/>
    <col min="1279" max="1280" width="17.42578125" customWidth="1"/>
    <col min="1281" max="1281" width="4.28515625" customWidth="1"/>
    <col min="1282" max="1282" width="19.28515625" customWidth="1"/>
    <col min="1283" max="1283" width="22.85546875" customWidth="1"/>
    <col min="1285" max="1285" width="12.42578125" bestFit="1" customWidth="1"/>
    <col min="1518" max="1518" width="7.85546875" customWidth="1"/>
    <col min="1519" max="1519" width="15.42578125" customWidth="1"/>
    <col min="1520" max="1520" width="42.85546875" customWidth="1"/>
    <col min="1521" max="1521" width="26.140625" customWidth="1"/>
    <col min="1522" max="1522" width="14.140625" customWidth="1"/>
    <col min="1523" max="1523" width="10.7109375" customWidth="1"/>
    <col min="1524" max="1524" width="16.85546875" customWidth="1"/>
    <col min="1525" max="1525" width="10.7109375" customWidth="1"/>
    <col min="1526" max="1526" width="18.42578125" customWidth="1"/>
    <col min="1527" max="1527" width="18.7109375" customWidth="1"/>
    <col min="1528" max="1529" width="10.7109375" customWidth="1"/>
    <col min="1530" max="1530" width="22.140625" customWidth="1"/>
    <col min="1531" max="1532" width="10.7109375" customWidth="1"/>
    <col min="1533" max="1533" width="19" customWidth="1"/>
    <col min="1534" max="1534" width="18.28515625" customWidth="1"/>
    <col min="1535" max="1536" width="17.42578125" customWidth="1"/>
    <col min="1537" max="1537" width="4.28515625" customWidth="1"/>
    <col min="1538" max="1538" width="19.28515625" customWidth="1"/>
    <col min="1539" max="1539" width="22.85546875" customWidth="1"/>
    <col min="1541" max="1541" width="12.42578125" bestFit="1" customWidth="1"/>
    <col min="1774" max="1774" width="7.85546875" customWidth="1"/>
    <col min="1775" max="1775" width="15.42578125" customWidth="1"/>
    <col min="1776" max="1776" width="42.85546875" customWidth="1"/>
    <col min="1777" max="1777" width="26.140625" customWidth="1"/>
    <col min="1778" max="1778" width="14.140625" customWidth="1"/>
    <col min="1779" max="1779" width="10.7109375" customWidth="1"/>
    <col min="1780" max="1780" width="16.85546875" customWidth="1"/>
    <col min="1781" max="1781" width="10.7109375" customWidth="1"/>
    <col min="1782" max="1782" width="18.42578125" customWidth="1"/>
    <col min="1783" max="1783" width="18.7109375" customWidth="1"/>
    <col min="1784" max="1785" width="10.7109375" customWidth="1"/>
    <col min="1786" max="1786" width="22.140625" customWidth="1"/>
    <col min="1787" max="1788" width="10.7109375" customWidth="1"/>
    <col min="1789" max="1789" width="19" customWidth="1"/>
    <col min="1790" max="1790" width="18.28515625" customWidth="1"/>
    <col min="1791" max="1792" width="17.42578125" customWidth="1"/>
    <col min="1793" max="1793" width="4.28515625" customWidth="1"/>
    <col min="1794" max="1794" width="19.28515625" customWidth="1"/>
    <col min="1795" max="1795" width="22.85546875" customWidth="1"/>
    <col min="1797" max="1797" width="12.42578125" bestFit="1" customWidth="1"/>
    <col min="2030" max="2030" width="7.85546875" customWidth="1"/>
    <col min="2031" max="2031" width="15.42578125" customWidth="1"/>
    <col min="2032" max="2032" width="42.85546875" customWidth="1"/>
    <col min="2033" max="2033" width="26.140625" customWidth="1"/>
    <col min="2034" max="2034" width="14.140625" customWidth="1"/>
    <col min="2035" max="2035" width="10.7109375" customWidth="1"/>
    <col min="2036" max="2036" width="16.85546875" customWidth="1"/>
    <col min="2037" max="2037" width="10.7109375" customWidth="1"/>
    <col min="2038" max="2038" width="18.42578125" customWidth="1"/>
    <col min="2039" max="2039" width="18.7109375" customWidth="1"/>
    <col min="2040" max="2041" width="10.7109375" customWidth="1"/>
    <col min="2042" max="2042" width="22.140625" customWidth="1"/>
    <col min="2043" max="2044" width="10.7109375" customWidth="1"/>
    <col min="2045" max="2045" width="19" customWidth="1"/>
    <col min="2046" max="2046" width="18.28515625" customWidth="1"/>
    <col min="2047" max="2048" width="17.42578125" customWidth="1"/>
    <col min="2049" max="2049" width="4.28515625" customWidth="1"/>
    <col min="2050" max="2050" width="19.28515625" customWidth="1"/>
    <col min="2051" max="2051" width="22.85546875" customWidth="1"/>
    <col min="2053" max="2053" width="12.42578125" bestFit="1" customWidth="1"/>
    <col min="2286" max="2286" width="7.85546875" customWidth="1"/>
    <col min="2287" max="2287" width="15.42578125" customWidth="1"/>
    <col min="2288" max="2288" width="42.85546875" customWidth="1"/>
    <col min="2289" max="2289" width="26.140625" customWidth="1"/>
    <col min="2290" max="2290" width="14.140625" customWidth="1"/>
    <col min="2291" max="2291" width="10.7109375" customWidth="1"/>
    <col min="2292" max="2292" width="16.85546875" customWidth="1"/>
    <col min="2293" max="2293" width="10.7109375" customWidth="1"/>
    <col min="2294" max="2294" width="18.42578125" customWidth="1"/>
    <col min="2295" max="2295" width="18.7109375" customWidth="1"/>
    <col min="2296" max="2297" width="10.7109375" customWidth="1"/>
    <col min="2298" max="2298" width="22.140625" customWidth="1"/>
    <col min="2299" max="2300" width="10.7109375" customWidth="1"/>
    <col min="2301" max="2301" width="19" customWidth="1"/>
    <col min="2302" max="2302" width="18.28515625" customWidth="1"/>
    <col min="2303" max="2304" width="17.42578125" customWidth="1"/>
    <col min="2305" max="2305" width="4.28515625" customWidth="1"/>
    <col min="2306" max="2306" width="19.28515625" customWidth="1"/>
    <col min="2307" max="2307" width="22.85546875" customWidth="1"/>
    <col min="2309" max="2309" width="12.42578125" bestFit="1" customWidth="1"/>
    <col min="2542" max="2542" width="7.85546875" customWidth="1"/>
    <col min="2543" max="2543" width="15.42578125" customWidth="1"/>
    <col min="2544" max="2544" width="42.85546875" customWidth="1"/>
    <col min="2545" max="2545" width="26.140625" customWidth="1"/>
    <col min="2546" max="2546" width="14.140625" customWidth="1"/>
    <col min="2547" max="2547" width="10.7109375" customWidth="1"/>
    <col min="2548" max="2548" width="16.85546875" customWidth="1"/>
    <col min="2549" max="2549" width="10.7109375" customWidth="1"/>
    <col min="2550" max="2550" width="18.42578125" customWidth="1"/>
    <col min="2551" max="2551" width="18.7109375" customWidth="1"/>
    <col min="2552" max="2553" width="10.7109375" customWidth="1"/>
    <col min="2554" max="2554" width="22.140625" customWidth="1"/>
    <col min="2555" max="2556" width="10.7109375" customWidth="1"/>
    <col min="2557" max="2557" width="19" customWidth="1"/>
    <col min="2558" max="2558" width="18.28515625" customWidth="1"/>
    <col min="2559" max="2560" width="17.42578125" customWidth="1"/>
    <col min="2561" max="2561" width="4.28515625" customWidth="1"/>
    <col min="2562" max="2562" width="19.28515625" customWidth="1"/>
    <col min="2563" max="2563" width="22.85546875" customWidth="1"/>
    <col min="2565" max="2565" width="12.42578125" bestFit="1" customWidth="1"/>
    <col min="2798" max="2798" width="7.85546875" customWidth="1"/>
    <col min="2799" max="2799" width="15.42578125" customWidth="1"/>
    <col min="2800" max="2800" width="42.85546875" customWidth="1"/>
    <col min="2801" max="2801" width="26.140625" customWidth="1"/>
    <col min="2802" max="2802" width="14.140625" customWidth="1"/>
    <col min="2803" max="2803" width="10.7109375" customWidth="1"/>
    <col min="2804" max="2804" width="16.85546875" customWidth="1"/>
    <col min="2805" max="2805" width="10.7109375" customWidth="1"/>
    <col min="2806" max="2806" width="18.42578125" customWidth="1"/>
    <col min="2807" max="2807" width="18.7109375" customWidth="1"/>
    <col min="2808" max="2809" width="10.7109375" customWidth="1"/>
    <col min="2810" max="2810" width="22.140625" customWidth="1"/>
    <col min="2811" max="2812" width="10.7109375" customWidth="1"/>
    <col min="2813" max="2813" width="19" customWidth="1"/>
    <col min="2814" max="2814" width="18.28515625" customWidth="1"/>
    <col min="2815" max="2816" width="17.42578125" customWidth="1"/>
    <col min="2817" max="2817" width="4.28515625" customWidth="1"/>
    <col min="2818" max="2818" width="19.28515625" customWidth="1"/>
    <col min="2819" max="2819" width="22.85546875" customWidth="1"/>
    <col min="2821" max="2821" width="12.42578125" bestFit="1" customWidth="1"/>
    <col min="3054" max="3054" width="7.85546875" customWidth="1"/>
    <col min="3055" max="3055" width="15.42578125" customWidth="1"/>
    <col min="3056" max="3056" width="42.85546875" customWidth="1"/>
    <col min="3057" max="3057" width="26.140625" customWidth="1"/>
    <col min="3058" max="3058" width="14.140625" customWidth="1"/>
    <col min="3059" max="3059" width="10.7109375" customWidth="1"/>
    <col min="3060" max="3060" width="16.85546875" customWidth="1"/>
    <col min="3061" max="3061" width="10.7109375" customWidth="1"/>
    <col min="3062" max="3062" width="18.42578125" customWidth="1"/>
    <col min="3063" max="3063" width="18.7109375" customWidth="1"/>
    <col min="3064" max="3065" width="10.7109375" customWidth="1"/>
    <col min="3066" max="3066" width="22.140625" customWidth="1"/>
    <col min="3067" max="3068" width="10.7109375" customWidth="1"/>
    <col min="3069" max="3069" width="19" customWidth="1"/>
    <col min="3070" max="3070" width="18.28515625" customWidth="1"/>
    <col min="3071" max="3072" width="17.42578125" customWidth="1"/>
    <col min="3073" max="3073" width="4.28515625" customWidth="1"/>
    <col min="3074" max="3074" width="19.28515625" customWidth="1"/>
    <col min="3075" max="3075" width="22.85546875" customWidth="1"/>
    <col min="3077" max="3077" width="12.42578125" bestFit="1" customWidth="1"/>
    <col min="3310" max="3310" width="7.85546875" customWidth="1"/>
    <col min="3311" max="3311" width="15.42578125" customWidth="1"/>
    <col min="3312" max="3312" width="42.85546875" customWidth="1"/>
    <col min="3313" max="3313" width="26.140625" customWidth="1"/>
    <col min="3314" max="3314" width="14.140625" customWidth="1"/>
    <col min="3315" max="3315" width="10.7109375" customWidth="1"/>
    <col min="3316" max="3316" width="16.85546875" customWidth="1"/>
    <col min="3317" max="3317" width="10.7109375" customWidth="1"/>
    <col min="3318" max="3318" width="18.42578125" customWidth="1"/>
    <col min="3319" max="3319" width="18.7109375" customWidth="1"/>
    <col min="3320" max="3321" width="10.7109375" customWidth="1"/>
    <col min="3322" max="3322" width="22.140625" customWidth="1"/>
    <col min="3323" max="3324" width="10.7109375" customWidth="1"/>
    <col min="3325" max="3325" width="19" customWidth="1"/>
    <col min="3326" max="3326" width="18.28515625" customWidth="1"/>
    <col min="3327" max="3328" width="17.42578125" customWidth="1"/>
    <col min="3329" max="3329" width="4.28515625" customWidth="1"/>
    <col min="3330" max="3330" width="19.28515625" customWidth="1"/>
    <col min="3331" max="3331" width="22.85546875" customWidth="1"/>
    <col min="3333" max="3333" width="12.42578125" bestFit="1" customWidth="1"/>
    <col min="3566" max="3566" width="7.85546875" customWidth="1"/>
    <col min="3567" max="3567" width="15.42578125" customWidth="1"/>
    <col min="3568" max="3568" width="42.85546875" customWidth="1"/>
    <col min="3569" max="3569" width="26.140625" customWidth="1"/>
    <col min="3570" max="3570" width="14.140625" customWidth="1"/>
    <col min="3571" max="3571" width="10.7109375" customWidth="1"/>
    <col min="3572" max="3572" width="16.85546875" customWidth="1"/>
    <col min="3573" max="3573" width="10.7109375" customWidth="1"/>
    <col min="3574" max="3574" width="18.42578125" customWidth="1"/>
    <col min="3575" max="3575" width="18.7109375" customWidth="1"/>
    <col min="3576" max="3577" width="10.7109375" customWidth="1"/>
    <col min="3578" max="3578" width="22.140625" customWidth="1"/>
    <col min="3579" max="3580" width="10.7109375" customWidth="1"/>
    <col min="3581" max="3581" width="19" customWidth="1"/>
    <col min="3582" max="3582" width="18.28515625" customWidth="1"/>
    <col min="3583" max="3584" width="17.42578125" customWidth="1"/>
    <col min="3585" max="3585" width="4.28515625" customWidth="1"/>
    <col min="3586" max="3586" width="19.28515625" customWidth="1"/>
    <col min="3587" max="3587" width="22.85546875" customWidth="1"/>
    <col min="3589" max="3589" width="12.42578125" bestFit="1" customWidth="1"/>
    <col min="3822" max="3822" width="7.85546875" customWidth="1"/>
    <col min="3823" max="3823" width="15.42578125" customWidth="1"/>
    <col min="3824" max="3824" width="42.85546875" customWidth="1"/>
    <col min="3825" max="3825" width="26.140625" customWidth="1"/>
    <col min="3826" max="3826" width="14.140625" customWidth="1"/>
    <col min="3827" max="3827" width="10.7109375" customWidth="1"/>
    <col min="3828" max="3828" width="16.85546875" customWidth="1"/>
    <col min="3829" max="3829" width="10.7109375" customWidth="1"/>
    <col min="3830" max="3830" width="18.42578125" customWidth="1"/>
    <col min="3831" max="3831" width="18.7109375" customWidth="1"/>
    <col min="3832" max="3833" width="10.7109375" customWidth="1"/>
    <col min="3834" max="3834" width="22.140625" customWidth="1"/>
    <col min="3835" max="3836" width="10.7109375" customWidth="1"/>
    <col min="3837" max="3837" width="19" customWidth="1"/>
    <col min="3838" max="3838" width="18.28515625" customWidth="1"/>
    <col min="3839" max="3840" width="17.42578125" customWidth="1"/>
    <col min="3841" max="3841" width="4.28515625" customWidth="1"/>
    <col min="3842" max="3842" width="19.28515625" customWidth="1"/>
    <col min="3843" max="3843" width="22.85546875" customWidth="1"/>
    <col min="3845" max="3845" width="12.42578125" bestFit="1" customWidth="1"/>
    <col min="4078" max="4078" width="7.85546875" customWidth="1"/>
    <col min="4079" max="4079" width="15.42578125" customWidth="1"/>
    <col min="4080" max="4080" width="42.85546875" customWidth="1"/>
    <col min="4081" max="4081" width="26.140625" customWidth="1"/>
    <col min="4082" max="4082" width="14.140625" customWidth="1"/>
    <col min="4083" max="4083" width="10.7109375" customWidth="1"/>
    <col min="4084" max="4084" width="16.85546875" customWidth="1"/>
    <col min="4085" max="4085" width="10.7109375" customWidth="1"/>
    <col min="4086" max="4086" width="18.42578125" customWidth="1"/>
    <col min="4087" max="4087" width="18.7109375" customWidth="1"/>
    <col min="4088" max="4089" width="10.7109375" customWidth="1"/>
    <col min="4090" max="4090" width="22.140625" customWidth="1"/>
    <col min="4091" max="4092" width="10.7109375" customWidth="1"/>
    <col min="4093" max="4093" width="19" customWidth="1"/>
    <col min="4094" max="4094" width="18.28515625" customWidth="1"/>
    <col min="4095" max="4096" width="17.42578125" customWidth="1"/>
    <col min="4097" max="4097" width="4.28515625" customWidth="1"/>
    <col min="4098" max="4098" width="19.28515625" customWidth="1"/>
    <col min="4099" max="4099" width="22.85546875" customWidth="1"/>
    <col min="4101" max="4101" width="12.42578125" bestFit="1" customWidth="1"/>
    <col min="4334" max="4334" width="7.85546875" customWidth="1"/>
    <col min="4335" max="4335" width="15.42578125" customWidth="1"/>
    <col min="4336" max="4336" width="42.85546875" customWidth="1"/>
    <col min="4337" max="4337" width="26.140625" customWidth="1"/>
    <col min="4338" max="4338" width="14.140625" customWidth="1"/>
    <col min="4339" max="4339" width="10.7109375" customWidth="1"/>
    <col min="4340" max="4340" width="16.85546875" customWidth="1"/>
    <col min="4341" max="4341" width="10.7109375" customWidth="1"/>
    <col min="4342" max="4342" width="18.42578125" customWidth="1"/>
    <col min="4343" max="4343" width="18.7109375" customWidth="1"/>
    <col min="4344" max="4345" width="10.7109375" customWidth="1"/>
    <col min="4346" max="4346" width="22.140625" customWidth="1"/>
    <col min="4347" max="4348" width="10.7109375" customWidth="1"/>
    <col min="4349" max="4349" width="19" customWidth="1"/>
    <col min="4350" max="4350" width="18.28515625" customWidth="1"/>
    <col min="4351" max="4352" width="17.42578125" customWidth="1"/>
    <col min="4353" max="4353" width="4.28515625" customWidth="1"/>
    <col min="4354" max="4354" width="19.28515625" customWidth="1"/>
    <col min="4355" max="4355" width="22.85546875" customWidth="1"/>
    <col min="4357" max="4357" width="12.42578125" bestFit="1" customWidth="1"/>
    <col min="4590" max="4590" width="7.85546875" customWidth="1"/>
    <col min="4591" max="4591" width="15.42578125" customWidth="1"/>
    <col min="4592" max="4592" width="42.85546875" customWidth="1"/>
    <col min="4593" max="4593" width="26.140625" customWidth="1"/>
    <col min="4594" max="4594" width="14.140625" customWidth="1"/>
    <col min="4595" max="4595" width="10.7109375" customWidth="1"/>
    <col min="4596" max="4596" width="16.85546875" customWidth="1"/>
    <col min="4597" max="4597" width="10.7109375" customWidth="1"/>
    <col min="4598" max="4598" width="18.42578125" customWidth="1"/>
    <col min="4599" max="4599" width="18.7109375" customWidth="1"/>
    <col min="4600" max="4601" width="10.7109375" customWidth="1"/>
    <col min="4602" max="4602" width="22.140625" customWidth="1"/>
    <col min="4603" max="4604" width="10.7109375" customWidth="1"/>
    <col min="4605" max="4605" width="19" customWidth="1"/>
    <col min="4606" max="4606" width="18.28515625" customWidth="1"/>
    <col min="4607" max="4608" width="17.42578125" customWidth="1"/>
    <col min="4609" max="4609" width="4.28515625" customWidth="1"/>
    <col min="4610" max="4610" width="19.28515625" customWidth="1"/>
    <col min="4611" max="4611" width="22.85546875" customWidth="1"/>
    <col min="4613" max="4613" width="12.42578125" bestFit="1" customWidth="1"/>
    <col min="4846" max="4846" width="7.85546875" customWidth="1"/>
    <col min="4847" max="4847" width="15.42578125" customWidth="1"/>
    <col min="4848" max="4848" width="42.85546875" customWidth="1"/>
    <col min="4849" max="4849" width="26.140625" customWidth="1"/>
    <col min="4850" max="4850" width="14.140625" customWidth="1"/>
    <col min="4851" max="4851" width="10.7109375" customWidth="1"/>
    <col min="4852" max="4852" width="16.85546875" customWidth="1"/>
    <col min="4853" max="4853" width="10.7109375" customWidth="1"/>
    <col min="4854" max="4854" width="18.42578125" customWidth="1"/>
    <col min="4855" max="4855" width="18.7109375" customWidth="1"/>
    <col min="4856" max="4857" width="10.7109375" customWidth="1"/>
    <col min="4858" max="4858" width="22.140625" customWidth="1"/>
    <col min="4859" max="4860" width="10.7109375" customWidth="1"/>
    <col min="4861" max="4861" width="19" customWidth="1"/>
    <col min="4862" max="4862" width="18.28515625" customWidth="1"/>
    <col min="4863" max="4864" width="17.42578125" customWidth="1"/>
    <col min="4865" max="4865" width="4.28515625" customWidth="1"/>
    <col min="4866" max="4866" width="19.28515625" customWidth="1"/>
    <col min="4867" max="4867" width="22.85546875" customWidth="1"/>
    <col min="4869" max="4869" width="12.42578125" bestFit="1" customWidth="1"/>
    <col min="5102" max="5102" width="7.85546875" customWidth="1"/>
    <col min="5103" max="5103" width="15.42578125" customWidth="1"/>
    <col min="5104" max="5104" width="42.85546875" customWidth="1"/>
    <col min="5105" max="5105" width="26.140625" customWidth="1"/>
    <col min="5106" max="5106" width="14.140625" customWidth="1"/>
    <col min="5107" max="5107" width="10.7109375" customWidth="1"/>
    <col min="5108" max="5108" width="16.85546875" customWidth="1"/>
    <col min="5109" max="5109" width="10.7109375" customWidth="1"/>
    <col min="5110" max="5110" width="18.42578125" customWidth="1"/>
    <col min="5111" max="5111" width="18.7109375" customWidth="1"/>
    <col min="5112" max="5113" width="10.7109375" customWidth="1"/>
    <col min="5114" max="5114" width="22.140625" customWidth="1"/>
    <col min="5115" max="5116" width="10.7109375" customWidth="1"/>
    <col min="5117" max="5117" width="19" customWidth="1"/>
    <col min="5118" max="5118" width="18.28515625" customWidth="1"/>
    <col min="5119" max="5120" width="17.42578125" customWidth="1"/>
    <col min="5121" max="5121" width="4.28515625" customWidth="1"/>
    <col min="5122" max="5122" width="19.28515625" customWidth="1"/>
    <col min="5123" max="5123" width="22.85546875" customWidth="1"/>
    <col min="5125" max="5125" width="12.42578125" bestFit="1" customWidth="1"/>
    <col min="5358" max="5358" width="7.85546875" customWidth="1"/>
    <col min="5359" max="5359" width="15.42578125" customWidth="1"/>
    <col min="5360" max="5360" width="42.85546875" customWidth="1"/>
    <col min="5361" max="5361" width="26.140625" customWidth="1"/>
    <col min="5362" max="5362" width="14.140625" customWidth="1"/>
    <col min="5363" max="5363" width="10.7109375" customWidth="1"/>
    <col min="5364" max="5364" width="16.85546875" customWidth="1"/>
    <col min="5365" max="5365" width="10.7109375" customWidth="1"/>
    <col min="5366" max="5366" width="18.42578125" customWidth="1"/>
    <col min="5367" max="5367" width="18.7109375" customWidth="1"/>
    <col min="5368" max="5369" width="10.7109375" customWidth="1"/>
    <col min="5370" max="5370" width="22.140625" customWidth="1"/>
    <col min="5371" max="5372" width="10.7109375" customWidth="1"/>
    <col min="5373" max="5373" width="19" customWidth="1"/>
    <col min="5374" max="5374" width="18.28515625" customWidth="1"/>
    <col min="5375" max="5376" width="17.42578125" customWidth="1"/>
    <col min="5377" max="5377" width="4.28515625" customWidth="1"/>
    <col min="5378" max="5378" width="19.28515625" customWidth="1"/>
    <col min="5379" max="5379" width="22.85546875" customWidth="1"/>
    <col min="5381" max="5381" width="12.42578125" bestFit="1" customWidth="1"/>
    <col min="5614" max="5614" width="7.85546875" customWidth="1"/>
    <col min="5615" max="5615" width="15.42578125" customWidth="1"/>
    <col min="5616" max="5616" width="42.85546875" customWidth="1"/>
    <col min="5617" max="5617" width="26.140625" customWidth="1"/>
    <col min="5618" max="5618" width="14.140625" customWidth="1"/>
    <col min="5619" max="5619" width="10.7109375" customWidth="1"/>
    <col min="5620" max="5620" width="16.85546875" customWidth="1"/>
    <col min="5621" max="5621" width="10.7109375" customWidth="1"/>
    <col min="5622" max="5622" width="18.42578125" customWidth="1"/>
    <col min="5623" max="5623" width="18.7109375" customWidth="1"/>
    <col min="5624" max="5625" width="10.7109375" customWidth="1"/>
    <col min="5626" max="5626" width="22.140625" customWidth="1"/>
    <col min="5627" max="5628" width="10.7109375" customWidth="1"/>
    <col min="5629" max="5629" width="19" customWidth="1"/>
    <col min="5630" max="5630" width="18.28515625" customWidth="1"/>
    <col min="5631" max="5632" width="17.42578125" customWidth="1"/>
    <col min="5633" max="5633" width="4.28515625" customWidth="1"/>
    <col min="5634" max="5634" width="19.28515625" customWidth="1"/>
    <col min="5635" max="5635" width="22.85546875" customWidth="1"/>
    <col min="5637" max="5637" width="12.42578125" bestFit="1" customWidth="1"/>
    <col min="5870" max="5870" width="7.85546875" customWidth="1"/>
    <col min="5871" max="5871" width="15.42578125" customWidth="1"/>
    <col min="5872" max="5872" width="42.85546875" customWidth="1"/>
    <col min="5873" max="5873" width="26.140625" customWidth="1"/>
    <col min="5874" max="5874" width="14.140625" customWidth="1"/>
    <col min="5875" max="5875" width="10.7109375" customWidth="1"/>
    <col min="5876" max="5876" width="16.85546875" customWidth="1"/>
    <col min="5877" max="5877" width="10.7109375" customWidth="1"/>
    <col min="5878" max="5878" width="18.42578125" customWidth="1"/>
    <col min="5879" max="5879" width="18.7109375" customWidth="1"/>
    <col min="5880" max="5881" width="10.7109375" customWidth="1"/>
    <col min="5882" max="5882" width="22.140625" customWidth="1"/>
    <col min="5883" max="5884" width="10.7109375" customWidth="1"/>
    <col min="5885" max="5885" width="19" customWidth="1"/>
    <col min="5886" max="5886" width="18.28515625" customWidth="1"/>
    <col min="5887" max="5888" width="17.42578125" customWidth="1"/>
    <col min="5889" max="5889" width="4.28515625" customWidth="1"/>
    <col min="5890" max="5890" width="19.28515625" customWidth="1"/>
    <col min="5891" max="5891" width="22.85546875" customWidth="1"/>
    <col min="5893" max="5893" width="12.42578125" bestFit="1" customWidth="1"/>
    <col min="6126" max="6126" width="7.85546875" customWidth="1"/>
    <col min="6127" max="6127" width="15.42578125" customWidth="1"/>
    <col min="6128" max="6128" width="42.85546875" customWidth="1"/>
    <col min="6129" max="6129" width="26.140625" customWidth="1"/>
    <col min="6130" max="6130" width="14.140625" customWidth="1"/>
    <col min="6131" max="6131" width="10.7109375" customWidth="1"/>
    <col min="6132" max="6132" width="16.85546875" customWidth="1"/>
    <col min="6133" max="6133" width="10.7109375" customWidth="1"/>
    <col min="6134" max="6134" width="18.42578125" customWidth="1"/>
    <col min="6135" max="6135" width="18.7109375" customWidth="1"/>
    <col min="6136" max="6137" width="10.7109375" customWidth="1"/>
    <col min="6138" max="6138" width="22.140625" customWidth="1"/>
    <col min="6139" max="6140" width="10.7109375" customWidth="1"/>
    <col min="6141" max="6141" width="19" customWidth="1"/>
    <col min="6142" max="6142" width="18.28515625" customWidth="1"/>
    <col min="6143" max="6144" width="17.42578125" customWidth="1"/>
    <col min="6145" max="6145" width="4.28515625" customWidth="1"/>
    <col min="6146" max="6146" width="19.28515625" customWidth="1"/>
    <col min="6147" max="6147" width="22.85546875" customWidth="1"/>
    <col min="6149" max="6149" width="12.42578125" bestFit="1" customWidth="1"/>
    <col min="6382" max="6382" width="7.85546875" customWidth="1"/>
    <col min="6383" max="6383" width="15.42578125" customWidth="1"/>
    <col min="6384" max="6384" width="42.85546875" customWidth="1"/>
    <col min="6385" max="6385" width="26.140625" customWidth="1"/>
    <col min="6386" max="6386" width="14.140625" customWidth="1"/>
    <col min="6387" max="6387" width="10.7109375" customWidth="1"/>
    <col min="6388" max="6388" width="16.85546875" customWidth="1"/>
    <col min="6389" max="6389" width="10.7109375" customWidth="1"/>
    <col min="6390" max="6390" width="18.42578125" customWidth="1"/>
    <col min="6391" max="6391" width="18.7109375" customWidth="1"/>
    <col min="6392" max="6393" width="10.7109375" customWidth="1"/>
    <col min="6394" max="6394" width="22.140625" customWidth="1"/>
    <col min="6395" max="6396" width="10.7109375" customWidth="1"/>
    <col min="6397" max="6397" width="19" customWidth="1"/>
    <col min="6398" max="6398" width="18.28515625" customWidth="1"/>
    <col min="6399" max="6400" width="17.42578125" customWidth="1"/>
    <col min="6401" max="6401" width="4.28515625" customWidth="1"/>
    <col min="6402" max="6402" width="19.28515625" customWidth="1"/>
    <col min="6403" max="6403" width="22.85546875" customWidth="1"/>
    <col min="6405" max="6405" width="12.42578125" bestFit="1" customWidth="1"/>
    <col min="6638" max="6638" width="7.85546875" customWidth="1"/>
    <col min="6639" max="6639" width="15.42578125" customWidth="1"/>
    <col min="6640" max="6640" width="42.85546875" customWidth="1"/>
    <col min="6641" max="6641" width="26.140625" customWidth="1"/>
    <col min="6642" max="6642" width="14.140625" customWidth="1"/>
    <col min="6643" max="6643" width="10.7109375" customWidth="1"/>
    <col min="6644" max="6644" width="16.85546875" customWidth="1"/>
    <col min="6645" max="6645" width="10.7109375" customWidth="1"/>
    <col min="6646" max="6646" width="18.42578125" customWidth="1"/>
    <col min="6647" max="6647" width="18.7109375" customWidth="1"/>
    <col min="6648" max="6649" width="10.7109375" customWidth="1"/>
    <col min="6650" max="6650" width="22.140625" customWidth="1"/>
    <col min="6651" max="6652" width="10.7109375" customWidth="1"/>
    <col min="6653" max="6653" width="19" customWidth="1"/>
    <col min="6654" max="6654" width="18.28515625" customWidth="1"/>
    <col min="6655" max="6656" width="17.42578125" customWidth="1"/>
    <col min="6657" max="6657" width="4.28515625" customWidth="1"/>
    <col min="6658" max="6658" width="19.28515625" customWidth="1"/>
    <col min="6659" max="6659" width="22.85546875" customWidth="1"/>
    <col min="6661" max="6661" width="12.42578125" bestFit="1" customWidth="1"/>
    <col min="6894" max="6894" width="7.85546875" customWidth="1"/>
    <col min="6895" max="6895" width="15.42578125" customWidth="1"/>
    <col min="6896" max="6896" width="42.85546875" customWidth="1"/>
    <col min="6897" max="6897" width="26.140625" customWidth="1"/>
    <col min="6898" max="6898" width="14.140625" customWidth="1"/>
    <col min="6899" max="6899" width="10.7109375" customWidth="1"/>
    <col min="6900" max="6900" width="16.85546875" customWidth="1"/>
    <col min="6901" max="6901" width="10.7109375" customWidth="1"/>
    <col min="6902" max="6902" width="18.42578125" customWidth="1"/>
    <col min="6903" max="6903" width="18.7109375" customWidth="1"/>
    <col min="6904" max="6905" width="10.7109375" customWidth="1"/>
    <col min="6906" max="6906" width="22.140625" customWidth="1"/>
    <col min="6907" max="6908" width="10.7109375" customWidth="1"/>
    <col min="6909" max="6909" width="19" customWidth="1"/>
    <col min="6910" max="6910" width="18.28515625" customWidth="1"/>
    <col min="6911" max="6912" width="17.42578125" customWidth="1"/>
    <col min="6913" max="6913" width="4.28515625" customWidth="1"/>
    <col min="6914" max="6914" width="19.28515625" customWidth="1"/>
    <col min="6915" max="6915" width="22.85546875" customWidth="1"/>
    <col min="6917" max="6917" width="12.42578125" bestFit="1" customWidth="1"/>
    <col min="7150" max="7150" width="7.85546875" customWidth="1"/>
    <col min="7151" max="7151" width="15.42578125" customWidth="1"/>
    <col min="7152" max="7152" width="42.85546875" customWidth="1"/>
    <col min="7153" max="7153" width="26.140625" customWidth="1"/>
    <col min="7154" max="7154" width="14.140625" customWidth="1"/>
    <col min="7155" max="7155" width="10.7109375" customWidth="1"/>
    <col min="7156" max="7156" width="16.85546875" customWidth="1"/>
    <col min="7157" max="7157" width="10.7109375" customWidth="1"/>
    <col min="7158" max="7158" width="18.42578125" customWidth="1"/>
    <col min="7159" max="7159" width="18.7109375" customWidth="1"/>
    <col min="7160" max="7161" width="10.7109375" customWidth="1"/>
    <col min="7162" max="7162" width="22.140625" customWidth="1"/>
    <col min="7163" max="7164" width="10.7109375" customWidth="1"/>
    <col min="7165" max="7165" width="19" customWidth="1"/>
    <col min="7166" max="7166" width="18.28515625" customWidth="1"/>
    <col min="7167" max="7168" width="17.42578125" customWidth="1"/>
    <col min="7169" max="7169" width="4.28515625" customWidth="1"/>
    <col min="7170" max="7170" width="19.28515625" customWidth="1"/>
    <col min="7171" max="7171" width="22.85546875" customWidth="1"/>
    <col min="7173" max="7173" width="12.42578125" bestFit="1" customWidth="1"/>
    <col min="7406" max="7406" width="7.85546875" customWidth="1"/>
    <col min="7407" max="7407" width="15.42578125" customWidth="1"/>
    <col min="7408" max="7408" width="42.85546875" customWidth="1"/>
    <col min="7409" max="7409" width="26.140625" customWidth="1"/>
    <col min="7410" max="7410" width="14.140625" customWidth="1"/>
    <col min="7411" max="7411" width="10.7109375" customWidth="1"/>
    <col min="7412" max="7412" width="16.85546875" customWidth="1"/>
    <col min="7413" max="7413" width="10.7109375" customWidth="1"/>
    <col min="7414" max="7414" width="18.42578125" customWidth="1"/>
    <col min="7415" max="7415" width="18.7109375" customWidth="1"/>
    <col min="7416" max="7417" width="10.7109375" customWidth="1"/>
    <col min="7418" max="7418" width="22.140625" customWidth="1"/>
    <col min="7419" max="7420" width="10.7109375" customWidth="1"/>
    <col min="7421" max="7421" width="19" customWidth="1"/>
    <col min="7422" max="7422" width="18.28515625" customWidth="1"/>
    <col min="7423" max="7424" width="17.42578125" customWidth="1"/>
    <col min="7425" max="7425" width="4.28515625" customWidth="1"/>
    <col min="7426" max="7426" width="19.28515625" customWidth="1"/>
    <col min="7427" max="7427" width="22.85546875" customWidth="1"/>
    <col min="7429" max="7429" width="12.42578125" bestFit="1" customWidth="1"/>
    <col min="7662" max="7662" width="7.85546875" customWidth="1"/>
    <col min="7663" max="7663" width="15.42578125" customWidth="1"/>
    <col min="7664" max="7664" width="42.85546875" customWidth="1"/>
    <col min="7665" max="7665" width="26.140625" customWidth="1"/>
    <col min="7666" max="7666" width="14.140625" customWidth="1"/>
    <col min="7667" max="7667" width="10.7109375" customWidth="1"/>
    <col min="7668" max="7668" width="16.85546875" customWidth="1"/>
    <col min="7669" max="7669" width="10.7109375" customWidth="1"/>
    <col min="7670" max="7670" width="18.42578125" customWidth="1"/>
    <col min="7671" max="7671" width="18.7109375" customWidth="1"/>
    <col min="7672" max="7673" width="10.7109375" customWidth="1"/>
    <col min="7674" max="7674" width="22.140625" customWidth="1"/>
    <col min="7675" max="7676" width="10.7109375" customWidth="1"/>
    <col min="7677" max="7677" width="19" customWidth="1"/>
    <col min="7678" max="7678" width="18.28515625" customWidth="1"/>
    <col min="7679" max="7680" width="17.42578125" customWidth="1"/>
    <col min="7681" max="7681" width="4.28515625" customWidth="1"/>
    <col min="7682" max="7682" width="19.28515625" customWidth="1"/>
    <col min="7683" max="7683" width="22.85546875" customWidth="1"/>
    <col min="7685" max="7685" width="12.42578125" bestFit="1" customWidth="1"/>
    <col min="7918" max="7918" width="7.85546875" customWidth="1"/>
    <col min="7919" max="7919" width="15.42578125" customWidth="1"/>
    <col min="7920" max="7920" width="42.85546875" customWidth="1"/>
    <col min="7921" max="7921" width="26.140625" customWidth="1"/>
    <col min="7922" max="7922" width="14.140625" customWidth="1"/>
    <col min="7923" max="7923" width="10.7109375" customWidth="1"/>
    <col min="7924" max="7924" width="16.85546875" customWidth="1"/>
    <col min="7925" max="7925" width="10.7109375" customWidth="1"/>
    <col min="7926" max="7926" width="18.42578125" customWidth="1"/>
    <col min="7927" max="7927" width="18.7109375" customWidth="1"/>
    <col min="7928" max="7929" width="10.7109375" customWidth="1"/>
    <col min="7930" max="7930" width="22.140625" customWidth="1"/>
    <col min="7931" max="7932" width="10.7109375" customWidth="1"/>
    <col min="7933" max="7933" width="19" customWidth="1"/>
    <col min="7934" max="7934" width="18.28515625" customWidth="1"/>
    <col min="7935" max="7936" width="17.42578125" customWidth="1"/>
    <col min="7937" max="7937" width="4.28515625" customWidth="1"/>
    <col min="7938" max="7938" width="19.28515625" customWidth="1"/>
    <col min="7939" max="7939" width="22.85546875" customWidth="1"/>
    <col min="7941" max="7941" width="12.42578125" bestFit="1" customWidth="1"/>
    <col min="8174" max="8174" width="7.85546875" customWidth="1"/>
    <col min="8175" max="8175" width="15.42578125" customWidth="1"/>
    <col min="8176" max="8176" width="42.85546875" customWidth="1"/>
    <col min="8177" max="8177" width="26.140625" customWidth="1"/>
    <col min="8178" max="8178" width="14.140625" customWidth="1"/>
    <col min="8179" max="8179" width="10.7109375" customWidth="1"/>
    <col min="8180" max="8180" width="16.85546875" customWidth="1"/>
    <col min="8181" max="8181" width="10.7109375" customWidth="1"/>
    <col min="8182" max="8182" width="18.42578125" customWidth="1"/>
    <col min="8183" max="8183" width="18.7109375" customWidth="1"/>
    <col min="8184" max="8185" width="10.7109375" customWidth="1"/>
    <col min="8186" max="8186" width="22.140625" customWidth="1"/>
    <col min="8187" max="8188" width="10.7109375" customWidth="1"/>
    <col min="8189" max="8189" width="19" customWidth="1"/>
    <col min="8190" max="8190" width="18.28515625" customWidth="1"/>
    <col min="8191" max="8192" width="17.42578125" customWidth="1"/>
    <col min="8193" max="8193" width="4.28515625" customWidth="1"/>
    <col min="8194" max="8194" width="19.28515625" customWidth="1"/>
    <col min="8195" max="8195" width="22.85546875" customWidth="1"/>
    <col min="8197" max="8197" width="12.42578125" bestFit="1" customWidth="1"/>
    <col min="8430" max="8430" width="7.85546875" customWidth="1"/>
    <col min="8431" max="8431" width="15.42578125" customWidth="1"/>
    <col min="8432" max="8432" width="42.85546875" customWidth="1"/>
    <col min="8433" max="8433" width="26.140625" customWidth="1"/>
    <col min="8434" max="8434" width="14.140625" customWidth="1"/>
    <col min="8435" max="8435" width="10.7109375" customWidth="1"/>
    <col min="8436" max="8436" width="16.85546875" customWidth="1"/>
    <col min="8437" max="8437" width="10.7109375" customWidth="1"/>
    <col min="8438" max="8438" width="18.42578125" customWidth="1"/>
    <col min="8439" max="8439" width="18.7109375" customWidth="1"/>
    <col min="8440" max="8441" width="10.7109375" customWidth="1"/>
    <col min="8442" max="8442" width="22.140625" customWidth="1"/>
    <col min="8443" max="8444" width="10.7109375" customWidth="1"/>
    <col min="8445" max="8445" width="19" customWidth="1"/>
    <col min="8446" max="8446" width="18.28515625" customWidth="1"/>
    <col min="8447" max="8448" width="17.42578125" customWidth="1"/>
    <col min="8449" max="8449" width="4.28515625" customWidth="1"/>
    <col min="8450" max="8450" width="19.28515625" customWidth="1"/>
    <col min="8451" max="8451" width="22.85546875" customWidth="1"/>
    <col min="8453" max="8453" width="12.42578125" bestFit="1" customWidth="1"/>
    <col min="8686" max="8686" width="7.85546875" customWidth="1"/>
    <col min="8687" max="8687" width="15.42578125" customWidth="1"/>
    <col min="8688" max="8688" width="42.85546875" customWidth="1"/>
    <col min="8689" max="8689" width="26.140625" customWidth="1"/>
    <col min="8690" max="8690" width="14.140625" customWidth="1"/>
    <col min="8691" max="8691" width="10.7109375" customWidth="1"/>
    <col min="8692" max="8692" width="16.85546875" customWidth="1"/>
    <col min="8693" max="8693" width="10.7109375" customWidth="1"/>
    <col min="8694" max="8694" width="18.42578125" customWidth="1"/>
    <col min="8695" max="8695" width="18.7109375" customWidth="1"/>
    <col min="8696" max="8697" width="10.7109375" customWidth="1"/>
    <col min="8698" max="8698" width="22.140625" customWidth="1"/>
    <col min="8699" max="8700" width="10.7109375" customWidth="1"/>
    <col min="8701" max="8701" width="19" customWidth="1"/>
    <col min="8702" max="8702" width="18.28515625" customWidth="1"/>
    <col min="8703" max="8704" width="17.42578125" customWidth="1"/>
    <col min="8705" max="8705" width="4.28515625" customWidth="1"/>
    <col min="8706" max="8706" width="19.28515625" customWidth="1"/>
    <col min="8707" max="8707" width="22.85546875" customWidth="1"/>
    <col min="8709" max="8709" width="12.42578125" bestFit="1" customWidth="1"/>
    <col min="8942" max="8942" width="7.85546875" customWidth="1"/>
    <col min="8943" max="8943" width="15.42578125" customWidth="1"/>
    <col min="8944" max="8944" width="42.85546875" customWidth="1"/>
    <col min="8945" max="8945" width="26.140625" customWidth="1"/>
    <col min="8946" max="8946" width="14.140625" customWidth="1"/>
    <col min="8947" max="8947" width="10.7109375" customWidth="1"/>
    <col min="8948" max="8948" width="16.85546875" customWidth="1"/>
    <col min="8949" max="8949" width="10.7109375" customWidth="1"/>
    <col min="8950" max="8950" width="18.42578125" customWidth="1"/>
    <col min="8951" max="8951" width="18.7109375" customWidth="1"/>
    <col min="8952" max="8953" width="10.7109375" customWidth="1"/>
    <col min="8954" max="8954" width="22.140625" customWidth="1"/>
    <col min="8955" max="8956" width="10.7109375" customWidth="1"/>
    <col min="8957" max="8957" width="19" customWidth="1"/>
    <col min="8958" max="8958" width="18.28515625" customWidth="1"/>
    <col min="8959" max="8960" width="17.42578125" customWidth="1"/>
    <col min="8961" max="8961" width="4.28515625" customWidth="1"/>
    <col min="8962" max="8962" width="19.28515625" customWidth="1"/>
    <col min="8963" max="8963" width="22.85546875" customWidth="1"/>
    <col min="8965" max="8965" width="12.42578125" bestFit="1" customWidth="1"/>
    <col min="9198" max="9198" width="7.85546875" customWidth="1"/>
    <col min="9199" max="9199" width="15.42578125" customWidth="1"/>
    <col min="9200" max="9200" width="42.85546875" customWidth="1"/>
    <col min="9201" max="9201" width="26.140625" customWidth="1"/>
    <col min="9202" max="9202" width="14.140625" customWidth="1"/>
    <col min="9203" max="9203" width="10.7109375" customWidth="1"/>
    <col min="9204" max="9204" width="16.85546875" customWidth="1"/>
    <col min="9205" max="9205" width="10.7109375" customWidth="1"/>
    <col min="9206" max="9206" width="18.42578125" customWidth="1"/>
    <col min="9207" max="9207" width="18.7109375" customWidth="1"/>
    <col min="9208" max="9209" width="10.7109375" customWidth="1"/>
    <col min="9210" max="9210" width="22.140625" customWidth="1"/>
    <col min="9211" max="9212" width="10.7109375" customWidth="1"/>
    <col min="9213" max="9213" width="19" customWidth="1"/>
    <col min="9214" max="9214" width="18.28515625" customWidth="1"/>
    <col min="9215" max="9216" width="17.42578125" customWidth="1"/>
    <col min="9217" max="9217" width="4.28515625" customWidth="1"/>
    <col min="9218" max="9218" width="19.28515625" customWidth="1"/>
    <col min="9219" max="9219" width="22.85546875" customWidth="1"/>
    <col min="9221" max="9221" width="12.42578125" bestFit="1" customWidth="1"/>
    <col min="9454" max="9454" width="7.85546875" customWidth="1"/>
    <col min="9455" max="9455" width="15.42578125" customWidth="1"/>
    <col min="9456" max="9456" width="42.85546875" customWidth="1"/>
    <col min="9457" max="9457" width="26.140625" customWidth="1"/>
    <col min="9458" max="9458" width="14.140625" customWidth="1"/>
    <col min="9459" max="9459" width="10.7109375" customWidth="1"/>
    <col min="9460" max="9460" width="16.85546875" customWidth="1"/>
    <col min="9461" max="9461" width="10.7109375" customWidth="1"/>
    <col min="9462" max="9462" width="18.42578125" customWidth="1"/>
    <col min="9463" max="9463" width="18.7109375" customWidth="1"/>
    <col min="9464" max="9465" width="10.7109375" customWidth="1"/>
    <col min="9466" max="9466" width="22.140625" customWidth="1"/>
    <col min="9467" max="9468" width="10.7109375" customWidth="1"/>
    <col min="9469" max="9469" width="19" customWidth="1"/>
    <col min="9470" max="9470" width="18.28515625" customWidth="1"/>
    <col min="9471" max="9472" width="17.42578125" customWidth="1"/>
    <col min="9473" max="9473" width="4.28515625" customWidth="1"/>
    <col min="9474" max="9474" width="19.28515625" customWidth="1"/>
    <col min="9475" max="9475" width="22.85546875" customWidth="1"/>
    <col min="9477" max="9477" width="12.42578125" bestFit="1" customWidth="1"/>
    <col min="9710" max="9710" width="7.85546875" customWidth="1"/>
    <col min="9711" max="9711" width="15.42578125" customWidth="1"/>
    <col min="9712" max="9712" width="42.85546875" customWidth="1"/>
    <col min="9713" max="9713" width="26.140625" customWidth="1"/>
    <col min="9714" max="9714" width="14.140625" customWidth="1"/>
    <col min="9715" max="9715" width="10.7109375" customWidth="1"/>
    <col min="9716" max="9716" width="16.85546875" customWidth="1"/>
    <col min="9717" max="9717" width="10.7109375" customWidth="1"/>
    <col min="9718" max="9718" width="18.42578125" customWidth="1"/>
    <col min="9719" max="9719" width="18.7109375" customWidth="1"/>
    <col min="9720" max="9721" width="10.7109375" customWidth="1"/>
    <col min="9722" max="9722" width="22.140625" customWidth="1"/>
    <col min="9723" max="9724" width="10.7109375" customWidth="1"/>
    <col min="9725" max="9725" width="19" customWidth="1"/>
    <col min="9726" max="9726" width="18.28515625" customWidth="1"/>
    <col min="9727" max="9728" width="17.42578125" customWidth="1"/>
    <col min="9729" max="9729" width="4.28515625" customWidth="1"/>
    <col min="9730" max="9730" width="19.28515625" customWidth="1"/>
    <col min="9731" max="9731" width="22.85546875" customWidth="1"/>
    <col min="9733" max="9733" width="12.42578125" bestFit="1" customWidth="1"/>
    <col min="9966" max="9966" width="7.85546875" customWidth="1"/>
    <col min="9967" max="9967" width="15.42578125" customWidth="1"/>
    <col min="9968" max="9968" width="42.85546875" customWidth="1"/>
    <col min="9969" max="9969" width="26.140625" customWidth="1"/>
    <col min="9970" max="9970" width="14.140625" customWidth="1"/>
    <col min="9971" max="9971" width="10.7109375" customWidth="1"/>
    <col min="9972" max="9972" width="16.85546875" customWidth="1"/>
    <col min="9973" max="9973" width="10.7109375" customWidth="1"/>
    <col min="9974" max="9974" width="18.42578125" customWidth="1"/>
    <col min="9975" max="9975" width="18.7109375" customWidth="1"/>
    <col min="9976" max="9977" width="10.7109375" customWidth="1"/>
    <col min="9978" max="9978" width="22.140625" customWidth="1"/>
    <col min="9979" max="9980" width="10.7109375" customWidth="1"/>
    <col min="9981" max="9981" width="19" customWidth="1"/>
    <col min="9982" max="9982" width="18.28515625" customWidth="1"/>
    <col min="9983" max="9984" width="17.42578125" customWidth="1"/>
    <col min="9985" max="9985" width="4.28515625" customWidth="1"/>
    <col min="9986" max="9986" width="19.28515625" customWidth="1"/>
    <col min="9987" max="9987" width="22.85546875" customWidth="1"/>
    <col min="9989" max="9989" width="12.42578125" bestFit="1" customWidth="1"/>
    <col min="10222" max="10222" width="7.85546875" customWidth="1"/>
    <col min="10223" max="10223" width="15.42578125" customWidth="1"/>
    <col min="10224" max="10224" width="42.85546875" customWidth="1"/>
    <col min="10225" max="10225" width="26.140625" customWidth="1"/>
    <col min="10226" max="10226" width="14.140625" customWidth="1"/>
    <col min="10227" max="10227" width="10.7109375" customWidth="1"/>
    <col min="10228" max="10228" width="16.85546875" customWidth="1"/>
    <col min="10229" max="10229" width="10.7109375" customWidth="1"/>
    <col min="10230" max="10230" width="18.42578125" customWidth="1"/>
    <col min="10231" max="10231" width="18.7109375" customWidth="1"/>
    <col min="10232" max="10233" width="10.7109375" customWidth="1"/>
    <col min="10234" max="10234" width="22.140625" customWidth="1"/>
    <col min="10235" max="10236" width="10.7109375" customWidth="1"/>
    <col min="10237" max="10237" width="19" customWidth="1"/>
    <col min="10238" max="10238" width="18.28515625" customWidth="1"/>
    <col min="10239" max="10240" width="17.42578125" customWidth="1"/>
    <col min="10241" max="10241" width="4.28515625" customWidth="1"/>
    <col min="10242" max="10242" width="19.28515625" customWidth="1"/>
    <col min="10243" max="10243" width="22.85546875" customWidth="1"/>
    <col min="10245" max="10245" width="12.42578125" bestFit="1" customWidth="1"/>
    <col min="10478" max="10478" width="7.85546875" customWidth="1"/>
    <col min="10479" max="10479" width="15.42578125" customWidth="1"/>
    <col min="10480" max="10480" width="42.85546875" customWidth="1"/>
    <col min="10481" max="10481" width="26.140625" customWidth="1"/>
    <col min="10482" max="10482" width="14.140625" customWidth="1"/>
    <col min="10483" max="10483" width="10.7109375" customWidth="1"/>
    <col min="10484" max="10484" width="16.85546875" customWidth="1"/>
    <col min="10485" max="10485" width="10.7109375" customWidth="1"/>
    <col min="10486" max="10486" width="18.42578125" customWidth="1"/>
    <col min="10487" max="10487" width="18.7109375" customWidth="1"/>
    <col min="10488" max="10489" width="10.7109375" customWidth="1"/>
    <col min="10490" max="10490" width="22.140625" customWidth="1"/>
    <col min="10491" max="10492" width="10.7109375" customWidth="1"/>
    <col min="10493" max="10493" width="19" customWidth="1"/>
    <col min="10494" max="10494" width="18.28515625" customWidth="1"/>
    <col min="10495" max="10496" width="17.42578125" customWidth="1"/>
    <col min="10497" max="10497" width="4.28515625" customWidth="1"/>
    <col min="10498" max="10498" width="19.28515625" customWidth="1"/>
    <col min="10499" max="10499" width="22.85546875" customWidth="1"/>
    <col min="10501" max="10501" width="12.42578125" bestFit="1" customWidth="1"/>
    <col min="10734" max="10734" width="7.85546875" customWidth="1"/>
    <col min="10735" max="10735" width="15.42578125" customWidth="1"/>
    <col min="10736" max="10736" width="42.85546875" customWidth="1"/>
    <col min="10737" max="10737" width="26.140625" customWidth="1"/>
    <col min="10738" max="10738" width="14.140625" customWidth="1"/>
    <col min="10739" max="10739" width="10.7109375" customWidth="1"/>
    <col min="10740" max="10740" width="16.85546875" customWidth="1"/>
    <col min="10741" max="10741" width="10.7109375" customWidth="1"/>
    <col min="10742" max="10742" width="18.42578125" customWidth="1"/>
    <col min="10743" max="10743" width="18.7109375" customWidth="1"/>
    <col min="10744" max="10745" width="10.7109375" customWidth="1"/>
    <col min="10746" max="10746" width="22.140625" customWidth="1"/>
    <col min="10747" max="10748" width="10.7109375" customWidth="1"/>
    <col min="10749" max="10749" width="19" customWidth="1"/>
    <col min="10750" max="10750" width="18.28515625" customWidth="1"/>
    <col min="10751" max="10752" width="17.42578125" customWidth="1"/>
    <col min="10753" max="10753" width="4.28515625" customWidth="1"/>
    <col min="10754" max="10754" width="19.28515625" customWidth="1"/>
    <col min="10755" max="10755" width="22.85546875" customWidth="1"/>
    <col min="10757" max="10757" width="12.42578125" bestFit="1" customWidth="1"/>
    <col min="10990" max="10990" width="7.85546875" customWidth="1"/>
    <col min="10991" max="10991" width="15.42578125" customWidth="1"/>
    <col min="10992" max="10992" width="42.85546875" customWidth="1"/>
    <col min="10993" max="10993" width="26.140625" customWidth="1"/>
    <col min="10994" max="10994" width="14.140625" customWidth="1"/>
    <col min="10995" max="10995" width="10.7109375" customWidth="1"/>
    <col min="10996" max="10996" width="16.85546875" customWidth="1"/>
    <col min="10997" max="10997" width="10.7109375" customWidth="1"/>
    <col min="10998" max="10998" width="18.42578125" customWidth="1"/>
    <col min="10999" max="10999" width="18.7109375" customWidth="1"/>
    <col min="11000" max="11001" width="10.7109375" customWidth="1"/>
    <col min="11002" max="11002" width="22.140625" customWidth="1"/>
    <col min="11003" max="11004" width="10.7109375" customWidth="1"/>
    <col min="11005" max="11005" width="19" customWidth="1"/>
    <col min="11006" max="11006" width="18.28515625" customWidth="1"/>
    <col min="11007" max="11008" width="17.42578125" customWidth="1"/>
    <col min="11009" max="11009" width="4.28515625" customWidth="1"/>
    <col min="11010" max="11010" width="19.28515625" customWidth="1"/>
    <col min="11011" max="11011" width="22.85546875" customWidth="1"/>
    <col min="11013" max="11013" width="12.42578125" bestFit="1" customWidth="1"/>
    <col min="11246" max="11246" width="7.85546875" customWidth="1"/>
    <col min="11247" max="11247" width="15.42578125" customWidth="1"/>
    <col min="11248" max="11248" width="42.85546875" customWidth="1"/>
    <col min="11249" max="11249" width="26.140625" customWidth="1"/>
    <col min="11250" max="11250" width="14.140625" customWidth="1"/>
    <col min="11251" max="11251" width="10.7109375" customWidth="1"/>
    <col min="11252" max="11252" width="16.85546875" customWidth="1"/>
    <col min="11253" max="11253" width="10.7109375" customWidth="1"/>
    <col min="11254" max="11254" width="18.42578125" customWidth="1"/>
    <col min="11255" max="11255" width="18.7109375" customWidth="1"/>
    <col min="11256" max="11257" width="10.7109375" customWidth="1"/>
    <col min="11258" max="11258" width="22.140625" customWidth="1"/>
    <col min="11259" max="11260" width="10.7109375" customWidth="1"/>
    <col min="11261" max="11261" width="19" customWidth="1"/>
    <col min="11262" max="11262" width="18.28515625" customWidth="1"/>
    <col min="11263" max="11264" width="17.42578125" customWidth="1"/>
    <col min="11265" max="11265" width="4.28515625" customWidth="1"/>
    <col min="11266" max="11266" width="19.28515625" customWidth="1"/>
    <col min="11267" max="11267" width="22.85546875" customWidth="1"/>
    <col min="11269" max="11269" width="12.42578125" bestFit="1" customWidth="1"/>
    <col min="11502" max="11502" width="7.85546875" customWidth="1"/>
    <col min="11503" max="11503" width="15.42578125" customWidth="1"/>
    <col min="11504" max="11504" width="42.85546875" customWidth="1"/>
    <col min="11505" max="11505" width="26.140625" customWidth="1"/>
    <col min="11506" max="11506" width="14.140625" customWidth="1"/>
    <col min="11507" max="11507" width="10.7109375" customWidth="1"/>
    <col min="11508" max="11508" width="16.85546875" customWidth="1"/>
    <col min="11509" max="11509" width="10.7109375" customWidth="1"/>
    <col min="11510" max="11510" width="18.42578125" customWidth="1"/>
    <col min="11511" max="11511" width="18.7109375" customWidth="1"/>
    <col min="11512" max="11513" width="10.7109375" customWidth="1"/>
    <col min="11514" max="11514" width="22.140625" customWidth="1"/>
    <col min="11515" max="11516" width="10.7109375" customWidth="1"/>
    <col min="11517" max="11517" width="19" customWidth="1"/>
    <col min="11518" max="11518" width="18.28515625" customWidth="1"/>
    <col min="11519" max="11520" width="17.42578125" customWidth="1"/>
    <col min="11521" max="11521" width="4.28515625" customWidth="1"/>
    <col min="11522" max="11522" width="19.28515625" customWidth="1"/>
    <col min="11523" max="11523" width="22.85546875" customWidth="1"/>
    <col min="11525" max="11525" width="12.42578125" bestFit="1" customWidth="1"/>
    <col min="11758" max="11758" width="7.85546875" customWidth="1"/>
    <col min="11759" max="11759" width="15.42578125" customWidth="1"/>
    <col min="11760" max="11760" width="42.85546875" customWidth="1"/>
    <col min="11761" max="11761" width="26.140625" customWidth="1"/>
    <col min="11762" max="11762" width="14.140625" customWidth="1"/>
    <col min="11763" max="11763" width="10.7109375" customWidth="1"/>
    <col min="11764" max="11764" width="16.85546875" customWidth="1"/>
    <col min="11765" max="11765" width="10.7109375" customWidth="1"/>
    <col min="11766" max="11766" width="18.42578125" customWidth="1"/>
    <col min="11767" max="11767" width="18.7109375" customWidth="1"/>
    <col min="11768" max="11769" width="10.7109375" customWidth="1"/>
    <col min="11770" max="11770" width="22.140625" customWidth="1"/>
    <col min="11771" max="11772" width="10.7109375" customWidth="1"/>
    <col min="11773" max="11773" width="19" customWidth="1"/>
    <col min="11774" max="11774" width="18.28515625" customWidth="1"/>
    <col min="11775" max="11776" width="17.42578125" customWidth="1"/>
    <col min="11777" max="11777" width="4.28515625" customWidth="1"/>
    <col min="11778" max="11778" width="19.28515625" customWidth="1"/>
    <col min="11779" max="11779" width="22.85546875" customWidth="1"/>
    <col min="11781" max="11781" width="12.42578125" bestFit="1" customWidth="1"/>
    <col min="12014" max="12014" width="7.85546875" customWidth="1"/>
    <col min="12015" max="12015" width="15.42578125" customWidth="1"/>
    <col min="12016" max="12016" width="42.85546875" customWidth="1"/>
    <col min="12017" max="12017" width="26.140625" customWidth="1"/>
    <col min="12018" max="12018" width="14.140625" customWidth="1"/>
    <col min="12019" max="12019" width="10.7109375" customWidth="1"/>
    <col min="12020" max="12020" width="16.85546875" customWidth="1"/>
    <col min="12021" max="12021" width="10.7109375" customWidth="1"/>
    <col min="12022" max="12022" width="18.42578125" customWidth="1"/>
    <col min="12023" max="12023" width="18.7109375" customWidth="1"/>
    <col min="12024" max="12025" width="10.7109375" customWidth="1"/>
    <col min="12026" max="12026" width="22.140625" customWidth="1"/>
    <col min="12027" max="12028" width="10.7109375" customWidth="1"/>
    <col min="12029" max="12029" width="19" customWidth="1"/>
    <col min="12030" max="12030" width="18.28515625" customWidth="1"/>
    <col min="12031" max="12032" width="17.42578125" customWidth="1"/>
    <col min="12033" max="12033" width="4.28515625" customWidth="1"/>
    <col min="12034" max="12034" width="19.28515625" customWidth="1"/>
    <col min="12035" max="12035" width="22.85546875" customWidth="1"/>
    <col min="12037" max="12037" width="12.42578125" bestFit="1" customWidth="1"/>
    <col min="12270" max="12270" width="7.85546875" customWidth="1"/>
    <col min="12271" max="12271" width="15.42578125" customWidth="1"/>
    <col min="12272" max="12272" width="42.85546875" customWidth="1"/>
    <col min="12273" max="12273" width="26.140625" customWidth="1"/>
    <col min="12274" max="12274" width="14.140625" customWidth="1"/>
    <col min="12275" max="12275" width="10.7109375" customWidth="1"/>
    <col min="12276" max="12276" width="16.85546875" customWidth="1"/>
    <col min="12277" max="12277" width="10.7109375" customWidth="1"/>
    <col min="12278" max="12278" width="18.42578125" customWidth="1"/>
    <col min="12279" max="12279" width="18.7109375" customWidth="1"/>
    <col min="12280" max="12281" width="10.7109375" customWidth="1"/>
    <col min="12282" max="12282" width="22.140625" customWidth="1"/>
    <col min="12283" max="12284" width="10.7109375" customWidth="1"/>
    <col min="12285" max="12285" width="19" customWidth="1"/>
    <col min="12286" max="12286" width="18.28515625" customWidth="1"/>
    <col min="12287" max="12288" width="17.42578125" customWidth="1"/>
    <col min="12289" max="12289" width="4.28515625" customWidth="1"/>
    <col min="12290" max="12290" width="19.28515625" customWidth="1"/>
    <col min="12291" max="12291" width="22.85546875" customWidth="1"/>
    <col min="12293" max="12293" width="12.42578125" bestFit="1" customWidth="1"/>
    <col min="12526" max="12526" width="7.85546875" customWidth="1"/>
    <col min="12527" max="12527" width="15.42578125" customWidth="1"/>
    <col min="12528" max="12528" width="42.85546875" customWidth="1"/>
    <col min="12529" max="12529" width="26.140625" customWidth="1"/>
    <col min="12530" max="12530" width="14.140625" customWidth="1"/>
    <col min="12531" max="12531" width="10.7109375" customWidth="1"/>
    <col min="12532" max="12532" width="16.85546875" customWidth="1"/>
    <col min="12533" max="12533" width="10.7109375" customWidth="1"/>
    <col min="12534" max="12534" width="18.42578125" customWidth="1"/>
    <col min="12535" max="12535" width="18.7109375" customWidth="1"/>
    <col min="12536" max="12537" width="10.7109375" customWidth="1"/>
    <col min="12538" max="12538" width="22.140625" customWidth="1"/>
    <col min="12539" max="12540" width="10.7109375" customWidth="1"/>
    <col min="12541" max="12541" width="19" customWidth="1"/>
    <col min="12542" max="12542" width="18.28515625" customWidth="1"/>
    <col min="12543" max="12544" width="17.42578125" customWidth="1"/>
    <col min="12545" max="12545" width="4.28515625" customWidth="1"/>
    <col min="12546" max="12546" width="19.28515625" customWidth="1"/>
    <col min="12547" max="12547" width="22.85546875" customWidth="1"/>
    <col min="12549" max="12549" width="12.42578125" bestFit="1" customWidth="1"/>
    <col min="12782" max="12782" width="7.85546875" customWidth="1"/>
    <col min="12783" max="12783" width="15.42578125" customWidth="1"/>
    <col min="12784" max="12784" width="42.85546875" customWidth="1"/>
    <col min="12785" max="12785" width="26.140625" customWidth="1"/>
    <col min="12786" max="12786" width="14.140625" customWidth="1"/>
    <col min="12787" max="12787" width="10.7109375" customWidth="1"/>
    <col min="12788" max="12788" width="16.85546875" customWidth="1"/>
    <col min="12789" max="12789" width="10.7109375" customWidth="1"/>
    <col min="12790" max="12790" width="18.42578125" customWidth="1"/>
    <col min="12791" max="12791" width="18.7109375" customWidth="1"/>
    <col min="12792" max="12793" width="10.7109375" customWidth="1"/>
    <col min="12794" max="12794" width="22.140625" customWidth="1"/>
    <col min="12795" max="12796" width="10.7109375" customWidth="1"/>
    <col min="12797" max="12797" width="19" customWidth="1"/>
    <col min="12798" max="12798" width="18.28515625" customWidth="1"/>
    <col min="12799" max="12800" width="17.42578125" customWidth="1"/>
    <col min="12801" max="12801" width="4.28515625" customWidth="1"/>
    <col min="12802" max="12802" width="19.28515625" customWidth="1"/>
    <col min="12803" max="12803" width="22.85546875" customWidth="1"/>
    <col min="12805" max="12805" width="12.42578125" bestFit="1" customWidth="1"/>
    <col min="13038" max="13038" width="7.85546875" customWidth="1"/>
    <col min="13039" max="13039" width="15.42578125" customWidth="1"/>
    <col min="13040" max="13040" width="42.85546875" customWidth="1"/>
    <col min="13041" max="13041" width="26.140625" customWidth="1"/>
    <col min="13042" max="13042" width="14.140625" customWidth="1"/>
    <col min="13043" max="13043" width="10.7109375" customWidth="1"/>
    <col min="13044" max="13044" width="16.85546875" customWidth="1"/>
    <col min="13045" max="13045" width="10.7109375" customWidth="1"/>
    <col min="13046" max="13046" width="18.42578125" customWidth="1"/>
    <col min="13047" max="13047" width="18.7109375" customWidth="1"/>
    <col min="13048" max="13049" width="10.7109375" customWidth="1"/>
    <col min="13050" max="13050" width="22.140625" customWidth="1"/>
    <col min="13051" max="13052" width="10.7109375" customWidth="1"/>
    <col min="13053" max="13053" width="19" customWidth="1"/>
    <col min="13054" max="13054" width="18.28515625" customWidth="1"/>
    <col min="13055" max="13056" width="17.42578125" customWidth="1"/>
    <col min="13057" max="13057" width="4.28515625" customWidth="1"/>
    <col min="13058" max="13058" width="19.28515625" customWidth="1"/>
    <col min="13059" max="13059" width="22.85546875" customWidth="1"/>
    <col min="13061" max="13061" width="12.42578125" bestFit="1" customWidth="1"/>
    <col min="13294" max="13294" width="7.85546875" customWidth="1"/>
    <col min="13295" max="13295" width="15.42578125" customWidth="1"/>
    <col min="13296" max="13296" width="42.85546875" customWidth="1"/>
    <col min="13297" max="13297" width="26.140625" customWidth="1"/>
    <col min="13298" max="13298" width="14.140625" customWidth="1"/>
    <col min="13299" max="13299" width="10.7109375" customWidth="1"/>
    <col min="13300" max="13300" width="16.85546875" customWidth="1"/>
    <col min="13301" max="13301" width="10.7109375" customWidth="1"/>
    <col min="13302" max="13302" width="18.42578125" customWidth="1"/>
    <col min="13303" max="13303" width="18.7109375" customWidth="1"/>
    <col min="13304" max="13305" width="10.7109375" customWidth="1"/>
    <col min="13306" max="13306" width="22.140625" customWidth="1"/>
    <col min="13307" max="13308" width="10.7109375" customWidth="1"/>
    <col min="13309" max="13309" width="19" customWidth="1"/>
    <col min="13310" max="13310" width="18.28515625" customWidth="1"/>
    <col min="13311" max="13312" width="17.42578125" customWidth="1"/>
    <col min="13313" max="13313" width="4.28515625" customWidth="1"/>
    <col min="13314" max="13314" width="19.28515625" customWidth="1"/>
    <col min="13315" max="13315" width="22.85546875" customWidth="1"/>
    <col min="13317" max="13317" width="12.42578125" bestFit="1" customWidth="1"/>
    <col min="13550" max="13550" width="7.85546875" customWidth="1"/>
    <col min="13551" max="13551" width="15.42578125" customWidth="1"/>
    <col min="13552" max="13552" width="42.85546875" customWidth="1"/>
    <col min="13553" max="13553" width="26.140625" customWidth="1"/>
    <col min="13554" max="13554" width="14.140625" customWidth="1"/>
    <col min="13555" max="13555" width="10.7109375" customWidth="1"/>
    <col min="13556" max="13556" width="16.85546875" customWidth="1"/>
    <col min="13557" max="13557" width="10.7109375" customWidth="1"/>
    <col min="13558" max="13558" width="18.42578125" customWidth="1"/>
    <col min="13559" max="13559" width="18.7109375" customWidth="1"/>
    <col min="13560" max="13561" width="10.7109375" customWidth="1"/>
    <col min="13562" max="13562" width="22.140625" customWidth="1"/>
    <col min="13563" max="13564" width="10.7109375" customWidth="1"/>
    <col min="13565" max="13565" width="19" customWidth="1"/>
    <col min="13566" max="13566" width="18.28515625" customWidth="1"/>
    <col min="13567" max="13568" width="17.42578125" customWidth="1"/>
    <col min="13569" max="13569" width="4.28515625" customWidth="1"/>
    <col min="13570" max="13570" width="19.28515625" customWidth="1"/>
    <col min="13571" max="13571" width="22.85546875" customWidth="1"/>
    <col min="13573" max="13573" width="12.42578125" bestFit="1" customWidth="1"/>
    <col min="13806" max="13806" width="7.85546875" customWidth="1"/>
    <col min="13807" max="13807" width="15.42578125" customWidth="1"/>
    <col min="13808" max="13808" width="42.85546875" customWidth="1"/>
    <col min="13809" max="13809" width="26.140625" customWidth="1"/>
    <col min="13810" max="13810" width="14.140625" customWidth="1"/>
    <col min="13811" max="13811" width="10.7109375" customWidth="1"/>
    <col min="13812" max="13812" width="16.85546875" customWidth="1"/>
    <col min="13813" max="13813" width="10.7109375" customWidth="1"/>
    <col min="13814" max="13814" width="18.42578125" customWidth="1"/>
    <col min="13815" max="13815" width="18.7109375" customWidth="1"/>
    <col min="13816" max="13817" width="10.7109375" customWidth="1"/>
    <col min="13818" max="13818" width="22.140625" customWidth="1"/>
    <col min="13819" max="13820" width="10.7109375" customWidth="1"/>
    <col min="13821" max="13821" width="19" customWidth="1"/>
    <col min="13822" max="13822" width="18.28515625" customWidth="1"/>
    <col min="13823" max="13824" width="17.42578125" customWidth="1"/>
    <col min="13825" max="13825" width="4.28515625" customWidth="1"/>
    <col min="13826" max="13826" width="19.28515625" customWidth="1"/>
    <col min="13827" max="13827" width="22.85546875" customWidth="1"/>
    <col min="13829" max="13829" width="12.42578125" bestFit="1" customWidth="1"/>
    <col min="14062" max="14062" width="7.85546875" customWidth="1"/>
    <col min="14063" max="14063" width="15.42578125" customWidth="1"/>
    <col min="14064" max="14064" width="42.85546875" customWidth="1"/>
    <col min="14065" max="14065" width="26.140625" customWidth="1"/>
    <col min="14066" max="14066" width="14.140625" customWidth="1"/>
    <col min="14067" max="14067" width="10.7109375" customWidth="1"/>
    <col min="14068" max="14068" width="16.85546875" customWidth="1"/>
    <col min="14069" max="14069" width="10.7109375" customWidth="1"/>
    <col min="14070" max="14070" width="18.42578125" customWidth="1"/>
    <col min="14071" max="14071" width="18.7109375" customWidth="1"/>
    <col min="14072" max="14073" width="10.7109375" customWidth="1"/>
    <col min="14074" max="14074" width="22.140625" customWidth="1"/>
    <col min="14075" max="14076" width="10.7109375" customWidth="1"/>
    <col min="14077" max="14077" width="19" customWidth="1"/>
    <col min="14078" max="14078" width="18.28515625" customWidth="1"/>
    <col min="14079" max="14080" width="17.42578125" customWidth="1"/>
    <col min="14081" max="14081" width="4.28515625" customWidth="1"/>
    <col min="14082" max="14082" width="19.28515625" customWidth="1"/>
    <col min="14083" max="14083" width="22.85546875" customWidth="1"/>
    <col min="14085" max="14085" width="12.42578125" bestFit="1" customWidth="1"/>
    <col min="14318" max="14318" width="7.85546875" customWidth="1"/>
    <col min="14319" max="14319" width="15.42578125" customWidth="1"/>
    <col min="14320" max="14320" width="42.85546875" customWidth="1"/>
    <col min="14321" max="14321" width="26.140625" customWidth="1"/>
    <col min="14322" max="14322" width="14.140625" customWidth="1"/>
    <col min="14323" max="14323" width="10.7109375" customWidth="1"/>
    <col min="14324" max="14324" width="16.85546875" customWidth="1"/>
    <col min="14325" max="14325" width="10.7109375" customWidth="1"/>
    <col min="14326" max="14326" width="18.42578125" customWidth="1"/>
    <col min="14327" max="14327" width="18.7109375" customWidth="1"/>
    <col min="14328" max="14329" width="10.7109375" customWidth="1"/>
    <col min="14330" max="14330" width="22.140625" customWidth="1"/>
    <col min="14331" max="14332" width="10.7109375" customWidth="1"/>
    <col min="14333" max="14333" width="19" customWidth="1"/>
    <col min="14334" max="14334" width="18.28515625" customWidth="1"/>
    <col min="14335" max="14336" width="17.42578125" customWidth="1"/>
    <col min="14337" max="14337" width="4.28515625" customWidth="1"/>
    <col min="14338" max="14338" width="19.28515625" customWidth="1"/>
    <col min="14339" max="14339" width="22.85546875" customWidth="1"/>
    <col min="14341" max="14341" width="12.42578125" bestFit="1" customWidth="1"/>
    <col min="14574" max="14574" width="7.85546875" customWidth="1"/>
    <col min="14575" max="14575" width="15.42578125" customWidth="1"/>
    <col min="14576" max="14576" width="42.85546875" customWidth="1"/>
    <col min="14577" max="14577" width="26.140625" customWidth="1"/>
    <col min="14578" max="14578" width="14.140625" customWidth="1"/>
    <col min="14579" max="14579" width="10.7109375" customWidth="1"/>
    <col min="14580" max="14580" width="16.85546875" customWidth="1"/>
    <col min="14581" max="14581" width="10.7109375" customWidth="1"/>
    <col min="14582" max="14582" width="18.42578125" customWidth="1"/>
    <col min="14583" max="14583" width="18.7109375" customWidth="1"/>
    <col min="14584" max="14585" width="10.7109375" customWidth="1"/>
    <col min="14586" max="14586" width="22.140625" customWidth="1"/>
    <col min="14587" max="14588" width="10.7109375" customWidth="1"/>
    <col min="14589" max="14589" width="19" customWidth="1"/>
    <col min="14590" max="14590" width="18.28515625" customWidth="1"/>
    <col min="14591" max="14592" width="17.42578125" customWidth="1"/>
    <col min="14593" max="14593" width="4.28515625" customWidth="1"/>
    <col min="14594" max="14594" width="19.28515625" customWidth="1"/>
    <col min="14595" max="14595" width="22.85546875" customWidth="1"/>
    <col min="14597" max="14597" width="12.42578125" bestFit="1" customWidth="1"/>
    <col min="14830" max="14830" width="7.85546875" customWidth="1"/>
    <col min="14831" max="14831" width="15.42578125" customWidth="1"/>
    <col min="14832" max="14832" width="42.85546875" customWidth="1"/>
    <col min="14833" max="14833" width="26.140625" customWidth="1"/>
    <col min="14834" max="14834" width="14.140625" customWidth="1"/>
    <col min="14835" max="14835" width="10.7109375" customWidth="1"/>
    <col min="14836" max="14836" width="16.85546875" customWidth="1"/>
    <col min="14837" max="14837" width="10.7109375" customWidth="1"/>
    <col min="14838" max="14838" width="18.42578125" customWidth="1"/>
    <col min="14839" max="14839" width="18.7109375" customWidth="1"/>
    <col min="14840" max="14841" width="10.7109375" customWidth="1"/>
    <col min="14842" max="14842" width="22.140625" customWidth="1"/>
    <col min="14843" max="14844" width="10.7109375" customWidth="1"/>
    <col min="14845" max="14845" width="19" customWidth="1"/>
    <col min="14846" max="14846" width="18.28515625" customWidth="1"/>
    <col min="14847" max="14848" width="17.42578125" customWidth="1"/>
    <col min="14849" max="14849" width="4.28515625" customWidth="1"/>
    <col min="14850" max="14850" width="19.28515625" customWidth="1"/>
    <col min="14851" max="14851" width="22.85546875" customWidth="1"/>
    <col min="14853" max="14853" width="12.42578125" bestFit="1" customWidth="1"/>
    <col min="15086" max="15086" width="7.85546875" customWidth="1"/>
    <col min="15087" max="15087" width="15.42578125" customWidth="1"/>
    <col min="15088" max="15088" width="42.85546875" customWidth="1"/>
    <col min="15089" max="15089" width="26.140625" customWidth="1"/>
    <col min="15090" max="15090" width="14.140625" customWidth="1"/>
    <col min="15091" max="15091" width="10.7109375" customWidth="1"/>
    <col min="15092" max="15092" width="16.85546875" customWidth="1"/>
    <col min="15093" max="15093" width="10.7109375" customWidth="1"/>
    <col min="15094" max="15094" width="18.42578125" customWidth="1"/>
    <col min="15095" max="15095" width="18.7109375" customWidth="1"/>
    <col min="15096" max="15097" width="10.7109375" customWidth="1"/>
    <col min="15098" max="15098" width="22.140625" customWidth="1"/>
    <col min="15099" max="15100" width="10.7109375" customWidth="1"/>
    <col min="15101" max="15101" width="19" customWidth="1"/>
    <col min="15102" max="15102" width="18.28515625" customWidth="1"/>
    <col min="15103" max="15104" width="17.42578125" customWidth="1"/>
    <col min="15105" max="15105" width="4.28515625" customWidth="1"/>
    <col min="15106" max="15106" width="19.28515625" customWidth="1"/>
    <col min="15107" max="15107" width="22.85546875" customWidth="1"/>
    <col min="15109" max="15109" width="12.42578125" bestFit="1" customWidth="1"/>
    <col min="15342" max="15342" width="7.85546875" customWidth="1"/>
    <col min="15343" max="15343" width="15.42578125" customWidth="1"/>
    <col min="15344" max="15344" width="42.85546875" customWidth="1"/>
    <col min="15345" max="15345" width="26.140625" customWidth="1"/>
    <col min="15346" max="15346" width="14.140625" customWidth="1"/>
    <col min="15347" max="15347" width="10.7109375" customWidth="1"/>
    <col min="15348" max="15348" width="16.85546875" customWidth="1"/>
    <col min="15349" max="15349" width="10.7109375" customWidth="1"/>
    <col min="15350" max="15350" width="18.42578125" customWidth="1"/>
    <col min="15351" max="15351" width="18.7109375" customWidth="1"/>
    <col min="15352" max="15353" width="10.7109375" customWidth="1"/>
    <col min="15354" max="15354" width="22.140625" customWidth="1"/>
    <col min="15355" max="15356" width="10.7109375" customWidth="1"/>
    <col min="15357" max="15357" width="19" customWidth="1"/>
    <col min="15358" max="15358" width="18.28515625" customWidth="1"/>
    <col min="15359" max="15360" width="17.42578125" customWidth="1"/>
    <col min="15361" max="15361" width="4.28515625" customWidth="1"/>
    <col min="15362" max="15362" width="19.28515625" customWidth="1"/>
    <col min="15363" max="15363" width="22.85546875" customWidth="1"/>
    <col min="15365" max="15365" width="12.42578125" bestFit="1" customWidth="1"/>
    <col min="15598" max="15598" width="7.85546875" customWidth="1"/>
    <col min="15599" max="15599" width="15.42578125" customWidth="1"/>
    <col min="15600" max="15600" width="42.85546875" customWidth="1"/>
    <col min="15601" max="15601" width="26.140625" customWidth="1"/>
    <col min="15602" max="15602" width="14.140625" customWidth="1"/>
    <col min="15603" max="15603" width="10.7109375" customWidth="1"/>
    <col min="15604" max="15604" width="16.85546875" customWidth="1"/>
    <col min="15605" max="15605" width="10.7109375" customWidth="1"/>
    <col min="15606" max="15606" width="18.42578125" customWidth="1"/>
    <col min="15607" max="15607" width="18.7109375" customWidth="1"/>
    <col min="15608" max="15609" width="10.7109375" customWidth="1"/>
    <col min="15610" max="15610" width="22.140625" customWidth="1"/>
    <col min="15611" max="15612" width="10.7109375" customWidth="1"/>
    <col min="15613" max="15613" width="19" customWidth="1"/>
    <col min="15614" max="15614" width="18.28515625" customWidth="1"/>
    <col min="15615" max="15616" width="17.42578125" customWidth="1"/>
    <col min="15617" max="15617" width="4.28515625" customWidth="1"/>
    <col min="15618" max="15618" width="19.28515625" customWidth="1"/>
    <col min="15619" max="15619" width="22.85546875" customWidth="1"/>
    <col min="15621" max="15621" width="12.42578125" bestFit="1" customWidth="1"/>
    <col min="15854" max="15854" width="7.85546875" customWidth="1"/>
    <col min="15855" max="15855" width="15.42578125" customWidth="1"/>
    <col min="15856" max="15856" width="42.85546875" customWidth="1"/>
    <col min="15857" max="15857" width="26.140625" customWidth="1"/>
    <col min="15858" max="15858" width="14.140625" customWidth="1"/>
    <col min="15859" max="15859" width="10.7109375" customWidth="1"/>
    <col min="15860" max="15860" width="16.85546875" customWidth="1"/>
    <col min="15861" max="15861" width="10.7109375" customWidth="1"/>
    <col min="15862" max="15862" width="18.42578125" customWidth="1"/>
    <col min="15863" max="15863" width="18.7109375" customWidth="1"/>
    <col min="15864" max="15865" width="10.7109375" customWidth="1"/>
    <col min="15866" max="15866" width="22.140625" customWidth="1"/>
    <col min="15867" max="15868" width="10.7109375" customWidth="1"/>
    <col min="15869" max="15869" width="19" customWidth="1"/>
    <col min="15870" max="15870" width="18.28515625" customWidth="1"/>
    <col min="15871" max="15872" width="17.42578125" customWidth="1"/>
    <col min="15873" max="15873" width="4.28515625" customWidth="1"/>
    <col min="15874" max="15874" width="19.28515625" customWidth="1"/>
    <col min="15875" max="15875" width="22.85546875" customWidth="1"/>
    <col min="15877" max="15877" width="12.42578125" bestFit="1" customWidth="1"/>
    <col min="16110" max="16110" width="7.85546875" customWidth="1"/>
    <col min="16111" max="16111" width="15.42578125" customWidth="1"/>
    <col min="16112" max="16112" width="42.85546875" customWidth="1"/>
    <col min="16113" max="16113" width="26.140625" customWidth="1"/>
    <col min="16114" max="16114" width="14.140625" customWidth="1"/>
    <col min="16115" max="16115" width="10.7109375" customWidth="1"/>
    <col min="16116" max="16116" width="16.85546875" customWidth="1"/>
    <col min="16117" max="16117" width="10.7109375" customWidth="1"/>
    <col min="16118" max="16118" width="18.42578125" customWidth="1"/>
    <col min="16119" max="16119" width="18.7109375" customWidth="1"/>
    <col min="16120" max="16121" width="10.7109375" customWidth="1"/>
    <col min="16122" max="16122" width="22.140625" customWidth="1"/>
    <col min="16123" max="16124" width="10.7109375" customWidth="1"/>
    <col min="16125" max="16125" width="19" customWidth="1"/>
    <col min="16126" max="16126" width="18.28515625" customWidth="1"/>
    <col min="16127" max="16128" width="17.42578125" customWidth="1"/>
    <col min="16129" max="16129" width="4.28515625" customWidth="1"/>
    <col min="16130" max="16130" width="19.28515625" customWidth="1"/>
    <col min="16131" max="16131" width="22.85546875" customWidth="1"/>
    <col min="16133" max="16133" width="12.42578125" bestFit="1" customWidth="1"/>
  </cols>
  <sheetData>
    <row r="1" spans="1:19" s="3" customFormat="1" ht="26.25" x14ac:dyDescent="0.4">
      <c r="A1" s="1" t="s">
        <v>0</v>
      </c>
      <c r="B1" s="1"/>
      <c r="C1" s="2"/>
      <c r="D1" s="2"/>
      <c r="E1" s="2"/>
      <c r="F1" s="2"/>
      <c r="G1" s="2"/>
      <c r="H1" s="2"/>
      <c r="I1" s="2"/>
      <c r="J1" s="2"/>
      <c r="K1" s="2"/>
      <c r="L1" s="2"/>
      <c r="M1" s="2"/>
      <c r="N1" s="2"/>
      <c r="O1" s="2"/>
      <c r="P1" s="2"/>
      <c r="Q1" s="2"/>
      <c r="R1" s="2"/>
      <c r="S1" s="2"/>
    </row>
    <row r="2" spans="1:19" s="3" customFormat="1" ht="33.75" x14ac:dyDescent="0.5">
      <c r="A2" s="1" t="s">
        <v>1</v>
      </c>
      <c r="B2" s="1"/>
      <c r="C2" s="2"/>
      <c r="D2" s="2"/>
      <c r="E2" s="116" t="s">
        <v>2</v>
      </c>
      <c r="F2" s="116"/>
      <c r="G2" s="116"/>
      <c r="H2" s="116"/>
      <c r="I2" s="116"/>
      <c r="J2" s="116"/>
      <c r="K2" s="116"/>
      <c r="L2" s="116"/>
      <c r="M2" s="116"/>
      <c r="N2" s="2"/>
      <c r="O2" s="2"/>
      <c r="P2" s="2"/>
      <c r="Q2" s="2"/>
      <c r="R2" s="2"/>
      <c r="S2" s="2"/>
    </row>
    <row r="3" spans="1:19" s="3" customFormat="1" ht="26.25" x14ac:dyDescent="0.4">
      <c r="A3" s="2"/>
      <c r="B3" s="2"/>
      <c r="C3" s="2"/>
      <c r="D3" s="2"/>
      <c r="E3" s="2"/>
      <c r="F3" s="2"/>
      <c r="G3" s="2"/>
      <c r="H3" s="2"/>
      <c r="I3" s="2"/>
      <c r="J3" s="2"/>
      <c r="K3" s="2"/>
      <c r="L3" s="2"/>
      <c r="M3" s="2"/>
    </row>
    <row r="4" spans="1:19" s="3" customFormat="1" ht="26.25" x14ac:dyDescent="0.4">
      <c r="A4" s="1"/>
      <c r="B4" s="1"/>
      <c r="C4" s="2"/>
      <c r="D4" s="2"/>
      <c r="E4" s="2"/>
      <c r="F4" s="2"/>
      <c r="G4" s="2"/>
      <c r="H4" s="2"/>
      <c r="I4" s="2"/>
      <c r="J4" s="2"/>
      <c r="K4" s="2"/>
      <c r="L4" s="2"/>
      <c r="M4" s="2"/>
      <c r="N4" s="2"/>
      <c r="O4" s="2"/>
      <c r="P4" s="2"/>
      <c r="Q4" s="2"/>
      <c r="R4" s="2"/>
      <c r="S4" s="2"/>
    </row>
    <row r="5" spans="1:19" s="3" customFormat="1" ht="30" x14ac:dyDescent="0.4">
      <c r="A5" s="2"/>
      <c r="B5" s="2"/>
      <c r="C5" s="2"/>
      <c r="D5" s="117" t="s">
        <v>71</v>
      </c>
      <c r="E5" s="117"/>
      <c r="F5" s="117"/>
      <c r="G5" s="117"/>
      <c r="H5" s="117"/>
      <c r="I5" s="117"/>
      <c r="J5" s="117"/>
      <c r="K5" s="117"/>
      <c r="L5" s="117"/>
      <c r="M5" s="117"/>
      <c r="N5" s="117"/>
      <c r="O5" s="2"/>
      <c r="P5" s="2"/>
      <c r="Q5" s="2"/>
      <c r="R5" s="2"/>
      <c r="S5" s="2"/>
    </row>
    <row r="6" spans="1:19" s="3" customFormat="1" ht="15" customHeight="1" x14ac:dyDescent="0.4">
      <c r="A6" s="2"/>
      <c r="B6" s="2"/>
      <c r="C6" s="2"/>
      <c r="D6" s="2"/>
      <c r="E6" s="2"/>
      <c r="F6" s="2"/>
      <c r="G6" s="2"/>
      <c r="H6" s="2"/>
      <c r="I6" s="2"/>
      <c r="J6" s="2"/>
      <c r="K6" s="2"/>
      <c r="L6" s="2"/>
      <c r="M6" s="2"/>
      <c r="N6" s="2"/>
      <c r="O6" s="2"/>
      <c r="P6" s="2"/>
      <c r="Q6" s="2"/>
      <c r="R6" s="2"/>
      <c r="S6" s="2"/>
    </row>
    <row r="7" spans="1:19" s="3" customFormat="1" ht="33" customHeight="1" thickBot="1" x14ac:dyDescent="0.45">
      <c r="A7" s="2"/>
      <c r="B7" s="2"/>
      <c r="C7" s="1" t="s">
        <v>3</v>
      </c>
      <c r="D7" s="4" t="s">
        <v>53</v>
      </c>
      <c r="E7" s="2"/>
      <c r="F7" s="2"/>
      <c r="G7" s="2"/>
      <c r="H7" s="2"/>
      <c r="I7" s="2"/>
      <c r="J7" s="2"/>
      <c r="K7" s="2"/>
      <c r="L7" s="2"/>
      <c r="M7" s="2"/>
      <c r="N7" s="2"/>
      <c r="O7" s="2"/>
      <c r="P7" s="2"/>
      <c r="Q7" s="2"/>
      <c r="R7" s="2"/>
      <c r="S7" s="2"/>
    </row>
    <row r="8" spans="1:19" s="3" customFormat="1" ht="26.25" x14ac:dyDescent="0.4">
      <c r="A8" s="2"/>
      <c r="B8" s="2"/>
      <c r="C8" s="1"/>
      <c r="D8" s="5"/>
      <c r="E8" s="2"/>
      <c r="F8" s="2"/>
      <c r="G8" s="2"/>
      <c r="H8" s="2"/>
      <c r="I8" s="2"/>
      <c r="J8" s="2"/>
      <c r="K8" s="2"/>
      <c r="L8" s="2"/>
      <c r="M8" s="118"/>
      <c r="N8" s="118"/>
      <c r="O8" s="118"/>
      <c r="P8" s="118"/>
      <c r="Q8" s="118"/>
      <c r="R8" s="118"/>
      <c r="S8" s="118"/>
    </row>
    <row r="9" spans="1:19" s="3" customFormat="1" ht="27" thickBot="1" x14ac:dyDescent="0.45">
      <c r="A9" s="2"/>
      <c r="B9" s="2"/>
      <c r="C9" s="1" t="s">
        <v>4</v>
      </c>
      <c r="D9" s="119" t="s">
        <v>54</v>
      </c>
      <c r="E9" s="120"/>
      <c r="F9" s="120"/>
      <c r="G9" s="120"/>
      <c r="H9" s="120"/>
      <c r="I9" s="120"/>
      <c r="J9" s="120"/>
      <c r="K9" s="2"/>
      <c r="L9" s="2"/>
      <c r="M9" s="2"/>
      <c r="N9" s="2"/>
      <c r="O9" s="2"/>
      <c r="P9" s="2"/>
      <c r="Q9" s="2"/>
      <c r="R9" s="2"/>
      <c r="S9" s="2"/>
    </row>
    <row r="10" spans="1:19" s="3" customFormat="1" ht="26.25" x14ac:dyDescent="0.4">
      <c r="A10" s="2"/>
      <c r="B10" s="1"/>
      <c r="C10" s="2"/>
      <c r="D10" s="2"/>
      <c r="E10" s="2"/>
      <c r="F10" s="2"/>
      <c r="G10" s="2"/>
      <c r="H10" s="2"/>
      <c r="I10" s="2"/>
      <c r="J10" s="2"/>
      <c r="K10" s="2"/>
      <c r="L10" s="2"/>
      <c r="M10" s="2"/>
      <c r="N10" s="2"/>
      <c r="O10" s="2"/>
      <c r="P10" s="2"/>
      <c r="Q10" s="2"/>
      <c r="R10" s="2"/>
      <c r="S10" s="2"/>
    </row>
    <row r="11" spans="1:19" s="3" customFormat="1" ht="26.25" x14ac:dyDescent="0.4">
      <c r="A11" s="6"/>
      <c r="B11" s="7" t="s">
        <v>5</v>
      </c>
      <c r="C11" s="1" t="s">
        <v>6</v>
      </c>
      <c r="D11" s="2"/>
      <c r="E11" s="2"/>
      <c r="F11" s="2"/>
      <c r="G11" s="2"/>
      <c r="H11" s="2"/>
      <c r="I11" s="2"/>
      <c r="J11" s="2"/>
      <c r="K11" s="2"/>
      <c r="L11" s="2"/>
      <c r="M11" s="2"/>
      <c r="N11" s="2"/>
      <c r="O11" s="2"/>
      <c r="P11" s="2"/>
      <c r="Q11" s="2"/>
      <c r="R11" s="2"/>
      <c r="S11" s="2"/>
    </row>
    <row r="12" spans="1:19" s="3" customFormat="1" ht="15" customHeight="1" thickBot="1" x14ac:dyDescent="0.45">
      <c r="A12" s="6"/>
      <c r="B12" s="7"/>
      <c r="C12" s="7"/>
      <c r="D12" s="2"/>
      <c r="E12" s="2"/>
      <c r="F12" s="2"/>
      <c r="G12" s="2"/>
      <c r="H12" s="2"/>
      <c r="I12" s="2"/>
      <c r="J12" s="2"/>
      <c r="K12" s="2"/>
      <c r="L12" s="2"/>
      <c r="M12" s="2"/>
      <c r="N12" s="2"/>
      <c r="O12" s="2"/>
      <c r="P12" s="2"/>
      <c r="Q12" s="2"/>
      <c r="R12" s="2"/>
      <c r="S12" s="2"/>
    </row>
    <row r="13" spans="1:19" ht="26.25" customHeight="1" x14ac:dyDescent="0.45">
      <c r="A13" s="74" t="s">
        <v>7</v>
      </c>
      <c r="B13" s="77" t="s">
        <v>8</v>
      </c>
      <c r="C13" s="78"/>
      <c r="D13" s="83" t="s">
        <v>9</v>
      </c>
      <c r="E13" s="83"/>
      <c r="F13" s="83" t="s">
        <v>10</v>
      </c>
      <c r="G13" s="83"/>
      <c r="H13" s="83"/>
      <c r="I13" s="83"/>
      <c r="J13" s="84" t="s">
        <v>11</v>
      </c>
      <c r="K13" s="85"/>
      <c r="L13" s="85"/>
      <c r="M13" s="85"/>
      <c r="N13" s="85"/>
      <c r="O13" s="85"/>
      <c r="P13" s="85"/>
      <c r="Q13" s="85"/>
      <c r="R13" s="85"/>
      <c r="S13" s="86"/>
    </row>
    <row r="14" spans="1:19" ht="30" customHeight="1" x14ac:dyDescent="0.45">
      <c r="A14" s="75"/>
      <c r="B14" s="79"/>
      <c r="C14" s="80"/>
      <c r="D14" s="8" t="s">
        <v>12</v>
      </c>
      <c r="E14" s="8" t="s">
        <v>13</v>
      </c>
      <c r="F14" s="93" t="s">
        <v>14</v>
      </c>
      <c r="G14" s="93"/>
      <c r="H14" s="93" t="s">
        <v>15</v>
      </c>
      <c r="I14" s="93"/>
      <c r="J14" s="87"/>
      <c r="K14" s="88"/>
      <c r="L14" s="88"/>
      <c r="M14" s="88"/>
      <c r="N14" s="88"/>
      <c r="O14" s="88"/>
      <c r="P14" s="88"/>
      <c r="Q14" s="88"/>
      <c r="R14" s="88"/>
      <c r="S14" s="89"/>
    </row>
    <row r="15" spans="1:19" ht="26.25" customHeight="1" x14ac:dyDescent="0.25">
      <c r="A15" s="76"/>
      <c r="B15" s="81"/>
      <c r="C15" s="82"/>
      <c r="D15" s="9" t="s">
        <v>16</v>
      </c>
      <c r="E15" s="9" t="s">
        <v>17</v>
      </c>
      <c r="F15" s="94" t="s">
        <v>18</v>
      </c>
      <c r="G15" s="94"/>
      <c r="H15" s="94" t="s">
        <v>19</v>
      </c>
      <c r="I15" s="94"/>
      <c r="J15" s="90"/>
      <c r="K15" s="91"/>
      <c r="L15" s="91"/>
      <c r="M15" s="91"/>
      <c r="N15" s="91"/>
      <c r="O15" s="91"/>
      <c r="P15" s="91"/>
      <c r="Q15" s="91"/>
      <c r="R15" s="91"/>
      <c r="S15" s="92"/>
    </row>
    <row r="16" spans="1:19" ht="36" customHeight="1" x14ac:dyDescent="0.25">
      <c r="A16" s="111">
        <v>1</v>
      </c>
      <c r="B16" s="60" t="s">
        <v>20</v>
      </c>
      <c r="C16" s="63" t="s">
        <v>21</v>
      </c>
      <c r="D16" s="66">
        <f>IF(D21=0,0,ROUND(D19/D21*100,1))</f>
        <v>33.9</v>
      </c>
      <c r="E16" s="66">
        <f>IF(E21=0,0,ROUND(E19/E21*100,1))</f>
        <v>33.9</v>
      </c>
      <c r="F16" s="36">
        <f>E16-D16</f>
        <v>0</v>
      </c>
      <c r="G16" s="37"/>
      <c r="H16" s="36">
        <f>IF(D16=0,0,ROUND(E16/D16*100,1))</f>
        <v>100</v>
      </c>
      <c r="I16" s="37"/>
      <c r="J16" s="40" t="s">
        <v>22</v>
      </c>
      <c r="K16" s="41"/>
      <c r="L16" s="41"/>
      <c r="M16" s="41"/>
      <c r="N16" s="41"/>
      <c r="O16" s="41"/>
      <c r="P16" s="41"/>
      <c r="Q16" s="41"/>
      <c r="R16" s="41"/>
      <c r="S16" s="42"/>
    </row>
    <row r="17" spans="1:22" ht="212.25" customHeight="1" x14ac:dyDescent="0.25">
      <c r="A17" s="112"/>
      <c r="B17" s="61"/>
      <c r="C17" s="64"/>
      <c r="D17" s="67"/>
      <c r="E17" s="67"/>
      <c r="F17" s="69"/>
      <c r="G17" s="70"/>
      <c r="H17" s="69"/>
      <c r="I17" s="70"/>
      <c r="J17" s="95" t="str">
        <f>IF(AND(D16=0,E16=0),"",
"El indicador al final del período de evaluación registró un alcanzado del "&amp;E16&amp;" por ciento de investigadores institucionales de alto nivel en el año actual, en comparación con la meta programada del "&amp;D16&amp;" por ciento, representa un cumplimiento de la meta del "&amp;H16&amp;" por ciento, colocando el indicador en un semáforo de color "&amp;IF(AND(D16=0,H16=0),"",IF(AND(H16&gt;=95,H16&lt;=105,H19&gt;=95,H19&lt;=105,H21&gt;=95,H21&lt;=105),"VERDE:SE LOGRÓ LA META",IF(AND(H16&gt;=95,H16&lt;=105,H19&lt;95),"VERDE:AUNQUE EL INDICADOR ES VERDE, HAY VARIACIÓN EN VARIABLES",IF(AND(H16&gt;=95,H16&lt;=105,H19&gt;105),"VERDE:AUNQUE EL INDICADOR ES VERDE, HAY VARIACIÓN EN VARIABLES",IF(AND(H16&gt;=95,H16&lt;=105,H21&lt;95),"VERDE:AUNQUE EL INDICADOR ES VERDE, HAY VARIACIÓN EN VARIABLES",IF(AND(H16&gt;=95,H16&lt;=105,H21&gt;105),"VERDE:AUNQUE EL INDICADOR ES VERDE, HAY VARIACIÓN EN VARIABLES",IF(OR(AND(H16&gt;=90,H16&lt;95),AND(H16&gt;105,H16&lt;=110)),"AMARILLO",IF(OR(H16&lt;90,H16&gt;110),"ROJO",IF(AND(D16&lt;&gt;0,E16=0),"ROJO","")))))))))&amp;". 
"&amp;IF(AND(D16=0,E16=0),"NO",IF(OR(H16&lt;95,H16&gt;105),"SI","NO"))&amp;" hubo variación en el indicador y "&amp;IF(AND(D19=0,D21=0,H19=0,H21=0),"NO",IF(OR(H19&lt;95,H19&gt;105,H21&lt;95,H21&gt;105),"SI","NO"))&amp;" hubo variación en variables.")</f>
        <v>El indicador al final del período de evaluación registró un alcanzado del 33.9 por ciento de investigadores institucionales de alto nivel en el año actual, en comparación con la meta programada del 33.9 por ciento, representa un cumplimiento de la meta del 100 por ciento, colocando el indicador en un semáforo de color VERDE:SE LOGRÓ LA META. 
NO hubo variación en el indicador y NO hubo variación en variables.</v>
      </c>
      <c r="K17" s="96"/>
      <c r="L17" s="96"/>
      <c r="M17" s="96"/>
      <c r="N17" s="96"/>
      <c r="O17" s="96"/>
      <c r="P17" s="96"/>
      <c r="Q17" s="96"/>
      <c r="R17" s="96"/>
      <c r="S17" s="97"/>
      <c r="U17" s="10" t="str">
        <f>IF(AND(D16=0,E16=0),"NO",IF(OR(H16&lt;95,H16&gt;105),"SI","NO"))
&amp;"-"&amp;
IF(AND(D19=0,D21=0,H19=0,H21=0),"NO",IF(OR(H19&lt;95,H19&gt;105,H21&lt;95,H21&gt;105),"SI","NO"))</f>
        <v>NO-NO</v>
      </c>
      <c r="V17" s="11" t="str">
        <f>IF(AND(D16=0,E16=0),"",IF(AND(D16=0,E16=0),"NO",IF(OR(H16&lt;95,H16&gt;105),"SI","NO"))&amp;" HUBO VARIACIÓN EN EL INDICADOR.
"&amp;IF(AND(D19=0,D21=0,H19=0,H21=0),"NO",IF(OR(H19&lt;95,H19&gt;105,H21&lt;95,H21&gt;105),"SI","NO"))&amp;" HUBO VARIACIÓN EN LAS VARIABLES.")</f>
        <v>NO HUBO VARIACIÓN EN EL INDICADOR.
NO HUBO VARIACIÓN EN LAS VARIABLES.</v>
      </c>
    </row>
    <row r="18" spans="1:22" ht="258" customHeight="1" x14ac:dyDescent="0.25">
      <c r="A18" s="112"/>
      <c r="B18" s="62"/>
      <c r="C18" s="65"/>
      <c r="D18" s="68"/>
      <c r="E18" s="68"/>
      <c r="F18" s="38"/>
      <c r="G18" s="39"/>
      <c r="H18" s="38"/>
      <c r="I18" s="39"/>
      <c r="J18" s="105" t="s">
        <v>62</v>
      </c>
      <c r="K18" s="106"/>
      <c r="L18" s="106"/>
      <c r="M18" s="106"/>
      <c r="N18" s="106"/>
      <c r="O18" s="106"/>
      <c r="P18" s="106"/>
      <c r="Q18" s="106"/>
      <c r="R18" s="106"/>
      <c r="S18" s="107"/>
      <c r="V18" s="11" t="str">
        <f>IF(LEN(J18)&gt;2075,"ATENCIÓN: LONGITUD MAYOR A 2000 CARACTERES
REDUCIR NÚMERO DE CARACTERES DEL COMENTARIO",
IF(AND(D16=0,E16=0),"",IF(U17="NO-NO","INCORPORAR LAS EXPLICACIONES A LAS CAUSAS QUE CONTRIBUYERON AL LOGRO DE LA META COMPROMETIDA EN EL INDICADOR.",
IF(U17="SI-SI","INCORPORAR LAS EXPLICACIONES A LAS CAUSAS  DE LAS VARIACIONES DEL ANÁLISIS DE LA META COMPROMETIDA EN EL INDICADOR Y DE SUS VARIABLES.",
IF(U17="SI-NO","A PESAR DE QUE SE LOGRO EL CUMPLIMIENTO DE LA META COMPROMETIDA DE SUS VARIABLES; 
DEBERÁ INCORPORAR LAS EXPLICACIONES A LAS CAUSAS  DE LAS VARIACIONES DEL ANÁLISIS DE LA META COMPROMETIDA EN EL INDICADOR.",
IF(U17="NO-SI","A PESAR DE QUE SE LOGRO EL CUMPLIMIENTO DE LA META COMPROMETIDA DEL INDICADOR; 
DEBERÁ INCORPORAR LAS EXPLICACIONES A LAS CAUSAS  DE LAS VARIACIONES DEL ANÁLISIS DE LA META COMPROMETIDA DE SUS VARIABLES.",""))))))</f>
        <v>INCORPORAR LAS EXPLICACIONES A LAS CAUSAS QUE CONTRIBUYERON AL LOGRO DE LA META COMPROMETIDA EN EL INDICADOR.</v>
      </c>
    </row>
    <row r="19" spans="1:22" ht="48" customHeight="1" x14ac:dyDescent="0.25">
      <c r="A19" s="112"/>
      <c r="B19" s="46" t="s">
        <v>23</v>
      </c>
      <c r="C19" s="102" t="s">
        <v>24</v>
      </c>
      <c r="D19" s="50">
        <v>38</v>
      </c>
      <c r="E19" s="50">
        <v>38</v>
      </c>
      <c r="F19" s="36">
        <f t="shared" ref="F19" si="0">E19-D19</f>
        <v>0</v>
      </c>
      <c r="G19" s="37"/>
      <c r="H19" s="36">
        <f t="shared" ref="H19" si="1">IF(D19=0,0,ROUND(E19/D19*100,1))</f>
        <v>100</v>
      </c>
      <c r="I19" s="37"/>
      <c r="J19" s="40" t="s">
        <v>25</v>
      </c>
      <c r="K19" s="41"/>
      <c r="L19" s="41"/>
      <c r="M19" s="41"/>
      <c r="N19" s="41"/>
      <c r="O19" s="41"/>
      <c r="P19" s="41"/>
      <c r="Q19" s="41"/>
      <c r="R19" s="41"/>
      <c r="S19" s="42"/>
    </row>
    <row r="20" spans="1:22" ht="215.25" customHeight="1" x14ac:dyDescent="0.25">
      <c r="A20" s="112"/>
      <c r="B20" s="101"/>
      <c r="C20" s="103"/>
      <c r="D20" s="104"/>
      <c r="E20" s="104"/>
      <c r="F20" s="38"/>
      <c r="G20" s="39"/>
      <c r="H20" s="38"/>
      <c r="I20" s="39"/>
      <c r="J20" s="105" t="s">
        <v>59</v>
      </c>
      <c r="K20" s="106"/>
      <c r="L20" s="106"/>
      <c r="M20" s="106"/>
      <c r="N20" s="106"/>
      <c r="O20" s="106"/>
      <c r="P20" s="106"/>
      <c r="Q20" s="106"/>
      <c r="R20" s="106"/>
      <c r="S20" s="107"/>
      <c r="V20" s="11" t="str">
        <f>IF(LEN(J20)&gt;2075,"ATENCIÓN: LONGITUD MAYOR A 2000 CARACTERES
REDUCIR NÚMERO DE CARACTERES DEL COMENTARIO",
IF(AND(D16=0,E16=0),"",IF(U17="NO-NO","",
IF(U17="SI-SI","ESPECIFICAR LOS RIESGOS PARA LA POBLACIÓN QUE ATIENDE EL PROGRAMA O LA INSTITUCIÓN DERIVADO DE UNA VARIACIÓN META COMPROMETIDA EN EL INDICADOR O DE CUALQUIERA DE SUS VARIABLES.",
IF(U17="SI-NO","A PESAR DE QUE SE LOGRO EL CUMPLIMIENTO DE LA META COMPROMETIDA DE SUS VARIABLES; 
DEBERÁ ESPECIFICAR LOS RIESGOS PARA LA POBLACIÓN QUE ATIENDE EL PROGRAMA O LA INSTITUCIÓN DERIVADO DE UNA VARIACIÓN META COMPROMETIDA EN EL INDICADOR.",
IF(U17="NO-SI","A PESAR DE QUE SE LOGRO EL CUMPLIMIENTO DE LA META COMPROMETIDA DEL INDICADOR; 
DEBERÁ ESPECIFICAR LOS RIESGOS PARA LA POBLACIÓN QUE ATIENDE EL PROGRAMA O LA INSTITUCIÓN DERIVADO DE UNA VARIACIÓN META COMPROMETIDA DE SUS VARIABLES.",""))))))</f>
        <v/>
      </c>
    </row>
    <row r="21" spans="1:22" ht="42.75" customHeight="1" x14ac:dyDescent="0.25">
      <c r="A21" s="112"/>
      <c r="B21" s="46" t="s">
        <v>26</v>
      </c>
      <c r="C21" s="48" t="s">
        <v>27</v>
      </c>
      <c r="D21" s="50">
        <v>112</v>
      </c>
      <c r="E21" s="50">
        <v>112</v>
      </c>
      <c r="F21" s="36">
        <f>E21-D21</f>
        <v>0</v>
      </c>
      <c r="G21" s="37"/>
      <c r="H21" s="36">
        <f>IF(D21=0,0,ROUND(E21/D21*100,1))</f>
        <v>100</v>
      </c>
      <c r="I21" s="37"/>
      <c r="J21" s="40" t="s">
        <v>28</v>
      </c>
      <c r="K21" s="41"/>
      <c r="L21" s="41"/>
      <c r="M21" s="41"/>
      <c r="N21" s="41"/>
      <c r="O21" s="41"/>
      <c r="P21" s="41"/>
      <c r="Q21" s="41"/>
      <c r="R21" s="41"/>
      <c r="S21" s="42"/>
    </row>
    <row r="22" spans="1:22" ht="207" customHeight="1" thickBot="1" x14ac:dyDescent="0.3">
      <c r="A22" s="113"/>
      <c r="B22" s="47"/>
      <c r="C22" s="49"/>
      <c r="D22" s="51"/>
      <c r="E22" s="51"/>
      <c r="F22" s="52"/>
      <c r="G22" s="53"/>
      <c r="H22" s="52"/>
      <c r="I22" s="53"/>
      <c r="J22" s="108" t="s">
        <v>63</v>
      </c>
      <c r="K22" s="109"/>
      <c r="L22" s="109"/>
      <c r="M22" s="109"/>
      <c r="N22" s="109"/>
      <c r="O22" s="109"/>
      <c r="P22" s="109"/>
      <c r="Q22" s="109"/>
      <c r="R22" s="109"/>
      <c r="S22" s="110"/>
      <c r="V22" s="11" t="str">
        <f>IF(LEN(J22)&gt;2075,"ATENCIÓN: LONGITUD MAYOR A 2000 CARACTERES
REDUCIR NÚMERO DE CARACTERES DEL COMENTARIO",
IF(AND(D16=0,E16=0),"",IF(U17="NO-NO","",
IF(U17="SI-SI","REFERIR LAS ACCIONES ESPECÍFICAS A DESARROLLAR POR LA INSTITUCIÓN PARA REGULARIZAR EL CUMPLIMIENTO DE LA META COMPROMETIDA EN EL INDICADOR O DE CUALQUIERA DE SUS VARIABLES.",
IF(U17="SI-NO","A PESAR DE QUE SE LOGRO EL CUMPLIMIENTO DE LA META COMPROMETIDA DE SUS VARIABLES; 
DEBERÁ REFERIR LAS ACCIONES ESPECÍFICAS A DESARROLLAR POR LA INSTITUCIÓN PARA REGULARIZAR EL CUMPLIMIENTO DE LA META COMPROMETIDA EN EL INDICADOR.",
IF(U17="NO-SI","A PESAR DE QUE SE LOGRO EL CUMPLIMIENTO DE LA META COMPROMETIDA DEL INDICADOR; 
DEBERÁ REFERIR LAS ACCIONES ESPECÍFICAS A DESARROLLAR POR LA INSTITUCIÓN PARA REGULARIZAR EL CUMPLIMIENTO DE LA META COMPROMETIDA DE SUS VARIABLES.",""))))))</f>
        <v/>
      </c>
    </row>
    <row r="23" spans="1:22" ht="342.75" customHeight="1" thickBot="1" x14ac:dyDescent="0.3">
      <c r="A23" s="71" t="s">
        <v>29</v>
      </c>
      <c r="B23" s="72"/>
      <c r="C23" s="72"/>
      <c r="D23" s="114"/>
      <c r="E23" s="114"/>
      <c r="F23" s="72"/>
      <c r="G23" s="72"/>
      <c r="H23" s="72"/>
      <c r="I23" s="72"/>
      <c r="J23" s="114"/>
      <c r="K23" s="114"/>
      <c r="L23" s="114"/>
      <c r="M23" s="114"/>
      <c r="N23" s="114"/>
      <c r="O23" s="114"/>
      <c r="P23" s="114"/>
      <c r="Q23" s="114"/>
      <c r="R23" s="114"/>
      <c r="S23" s="115"/>
    </row>
    <row r="24" spans="1:22" ht="20.25" customHeight="1" thickBot="1" x14ac:dyDescent="0.3">
      <c r="A24" s="12"/>
      <c r="B24" s="13"/>
      <c r="C24" s="14"/>
      <c r="D24" s="15"/>
      <c r="E24" s="15"/>
      <c r="F24" s="16"/>
      <c r="G24" s="16"/>
      <c r="H24" s="16"/>
      <c r="I24" s="16"/>
      <c r="J24" s="17"/>
      <c r="K24" s="17"/>
      <c r="L24" s="17"/>
      <c r="M24" s="17"/>
      <c r="N24" s="17"/>
      <c r="O24" s="17"/>
      <c r="P24" s="17"/>
      <c r="Q24" s="17"/>
      <c r="R24" s="17"/>
      <c r="S24" s="17"/>
    </row>
    <row r="25" spans="1:22" ht="26.25" customHeight="1" x14ac:dyDescent="0.45">
      <c r="A25" s="74" t="s">
        <v>7</v>
      </c>
      <c r="B25" s="77" t="s">
        <v>8</v>
      </c>
      <c r="C25" s="78"/>
      <c r="D25" s="83" t="s">
        <v>9</v>
      </c>
      <c r="E25" s="83"/>
      <c r="F25" s="83" t="s">
        <v>10</v>
      </c>
      <c r="G25" s="83"/>
      <c r="H25" s="83"/>
      <c r="I25" s="83"/>
      <c r="J25" s="84" t="s">
        <v>11</v>
      </c>
      <c r="K25" s="85"/>
      <c r="L25" s="85"/>
      <c r="M25" s="85"/>
      <c r="N25" s="85"/>
      <c r="O25" s="85"/>
      <c r="P25" s="85"/>
      <c r="Q25" s="85"/>
      <c r="R25" s="85"/>
      <c r="S25" s="86"/>
    </row>
    <row r="26" spans="1:22" ht="30" customHeight="1" x14ac:dyDescent="0.45">
      <c r="A26" s="75"/>
      <c r="B26" s="79"/>
      <c r="C26" s="80"/>
      <c r="D26" s="8" t="s">
        <v>12</v>
      </c>
      <c r="E26" s="8" t="s">
        <v>13</v>
      </c>
      <c r="F26" s="93" t="s">
        <v>14</v>
      </c>
      <c r="G26" s="93"/>
      <c r="H26" s="93" t="s">
        <v>15</v>
      </c>
      <c r="I26" s="93"/>
      <c r="J26" s="87"/>
      <c r="K26" s="88"/>
      <c r="L26" s="88"/>
      <c r="M26" s="88"/>
      <c r="N26" s="88"/>
      <c r="O26" s="88"/>
      <c r="P26" s="88"/>
      <c r="Q26" s="88"/>
      <c r="R26" s="88"/>
      <c r="S26" s="89"/>
    </row>
    <row r="27" spans="1:22" ht="26.25" customHeight="1" x14ac:dyDescent="0.25">
      <c r="A27" s="76"/>
      <c r="B27" s="81"/>
      <c r="C27" s="82"/>
      <c r="D27" s="9" t="s">
        <v>16</v>
      </c>
      <c r="E27" s="9" t="s">
        <v>17</v>
      </c>
      <c r="F27" s="94" t="s">
        <v>18</v>
      </c>
      <c r="G27" s="94"/>
      <c r="H27" s="94" t="s">
        <v>19</v>
      </c>
      <c r="I27" s="94"/>
      <c r="J27" s="90"/>
      <c r="K27" s="91"/>
      <c r="L27" s="91"/>
      <c r="M27" s="91"/>
      <c r="N27" s="91"/>
      <c r="O27" s="91"/>
      <c r="P27" s="91"/>
      <c r="Q27" s="91"/>
      <c r="R27" s="91"/>
      <c r="S27" s="92"/>
    </row>
    <row r="28" spans="1:22" ht="36" customHeight="1" x14ac:dyDescent="0.25">
      <c r="A28" s="111">
        <v>2</v>
      </c>
      <c r="B28" s="60" t="s">
        <v>20</v>
      </c>
      <c r="C28" s="63" t="s">
        <v>30</v>
      </c>
      <c r="D28" s="66">
        <f>IF(D33=0,0,ROUND(D31/D33*100,1))</f>
        <v>69.5</v>
      </c>
      <c r="E28" s="66">
        <f>IF(E33=0,0,ROUND(E31/E33*100,1))</f>
        <v>72.8</v>
      </c>
      <c r="F28" s="36">
        <f>E28-D28</f>
        <v>3.2999999999999972</v>
      </c>
      <c r="G28" s="37"/>
      <c r="H28" s="36">
        <f>IF(D28=0,0,ROUND(E28/D28*100,1))</f>
        <v>104.7</v>
      </c>
      <c r="I28" s="37"/>
      <c r="J28" s="40" t="s">
        <v>22</v>
      </c>
      <c r="K28" s="41"/>
      <c r="L28" s="41"/>
      <c r="M28" s="41"/>
      <c r="N28" s="41"/>
      <c r="O28" s="41"/>
      <c r="P28" s="41"/>
      <c r="Q28" s="41"/>
      <c r="R28" s="41"/>
      <c r="S28" s="42"/>
    </row>
    <row r="29" spans="1:22" ht="232.5" customHeight="1" x14ac:dyDescent="0.25">
      <c r="A29" s="112"/>
      <c r="B29" s="61"/>
      <c r="C29" s="64"/>
      <c r="D29" s="67"/>
      <c r="E29" s="67"/>
      <c r="F29" s="69"/>
      <c r="G29" s="70"/>
      <c r="H29" s="69"/>
      <c r="I29" s="70"/>
      <c r="J29" s="95" t="str">
        <f>IF(AND(D28=0,E28=0),"","El indicador al final del período de evaluación registró un alcanzado del "&amp;E28&amp;" por ciento de artículos científicos publicados en revistas de impacto alto en el periodo, en comparación con la meta programada del "&amp;D28&amp;" por ciento, representa un cumplimiento de la meta del "&amp;H28&amp;" por ciento, colocando el indicador en un semáforo de color "&amp;IF(AND(D28=0,H28=0),"",IF(AND(H28&gt;=95,H28&lt;=105,H31&gt;=95,H31&lt;=105,H33&gt;=95,H33&lt;=105),"VERDE:SE LOGRÓ LA META",IF(AND(H28&gt;=95,H28&lt;=105,H31&lt;95),"VERDE:AUNQUE EL INDICADOR ES VERDE, HAY VARIACIÓN EN VARIABLES",IF(AND(H28&gt;=95,H28&lt;=105,H31&gt;105),"VERDE:AUNQUE EL INDICADOR ES VERDE, HAY VARIACIÓN EN VARIABLES",IF(AND(H28&gt;=95,H28&lt;=105,H33&lt;95),"VERDE:AUNQUE EL INDICADOR ES VERDE, HAY VARIACIÓN EN VARIABLES",IF(AND(H28&gt;=95,H28&lt;=105,H33&gt;105),"VERDE:AUNQUE EL INDICADOR ES VERDE, HAY VARIACIÓN EN VARIABLES",IF(OR(AND(H28&gt;=90,H28&lt;95),AND(H28&gt;105,H28&lt;=110)),"AMARILLO",IF(OR(H28&lt;90,H28&gt;110),"ROJO",IF(AND(D28&lt;&gt;0,E28=0),"ROJO","")))))))))&amp;". 
"&amp;IF(AND(D28=0,E28=0),"NO",IF(OR(H28&lt;95,H28&gt;105),"SI","NO"))&amp;" hubo variación en el indicador y "&amp;IF(AND(D31=0,D33=0,H31=0,H33=0),"NO",IF(OR(H31&lt;95,H31&gt;105,H33&lt;95,H33&gt;105),"SI","NO"))&amp;" hubo variación en variables.")</f>
        <v>El indicador al final del período de evaluación registró un alcanzado del 72.8 por ciento de artículos científicos publicados en revistas de impacto alto en el periodo, en comparación con la meta programada del 69.5 por ciento, representa un cumplimiento de la meta del 104.7 por ciento, colocando el indicador en un semáforo de color VERDE:AUNQUE EL INDICADOR ES VERDE, HAY VARIACIÓN EN VARIABLES. 
NO hubo variación en el indicador y SI hubo variación en variables.</v>
      </c>
      <c r="K29" s="96"/>
      <c r="L29" s="96"/>
      <c r="M29" s="96"/>
      <c r="N29" s="96"/>
      <c r="O29" s="96"/>
      <c r="P29" s="96"/>
      <c r="Q29" s="96"/>
      <c r="R29" s="96"/>
      <c r="S29" s="97"/>
      <c r="U29" s="10" t="str">
        <f>IF(AND(D28=0,E28=0),"NO",IF(OR(H28&lt;95,H28&gt;105),"SI","NO"))&amp;"-"&amp;IF(AND(D31=0,D33=0,H31=0,H33=0),"NO",IF(OR(H31&lt;95,H31&gt;105,H33&lt;95,H33&gt;105),"SI","NO"))</f>
        <v>NO-SI</v>
      </c>
      <c r="V29" s="11" t="str">
        <f>IF(AND(D28=0,E28=0),"",IF(AND(D28=0,E28=0),"NO",IF(OR(H28&lt;95,H28&gt;105),"SI","NO"))&amp;" HUBO VARIACIÓN EN EL INDICADOR.
"&amp;IF(AND(D31=0,D33=0,H31=0,H33=0),"NO",IF(OR(H31&lt;95,H31&gt;105,H33&lt;95,H33&gt;105),"SI","NO"))&amp;" HUBO VARIACIÓN EN LAS VARIABLES.")</f>
        <v>NO HUBO VARIACIÓN EN EL INDICADOR.
SI HUBO VARIACIÓN EN LAS VARIABLES.</v>
      </c>
    </row>
    <row r="30" spans="1:22" ht="333" customHeight="1" x14ac:dyDescent="0.25">
      <c r="A30" s="112"/>
      <c r="B30" s="62"/>
      <c r="C30" s="65"/>
      <c r="D30" s="68"/>
      <c r="E30" s="68"/>
      <c r="F30" s="38"/>
      <c r="G30" s="39"/>
      <c r="H30" s="38"/>
      <c r="I30" s="39"/>
      <c r="J30" s="105" t="s">
        <v>67</v>
      </c>
      <c r="K30" s="106"/>
      <c r="L30" s="106"/>
      <c r="M30" s="106"/>
      <c r="N30" s="106"/>
      <c r="O30" s="106"/>
      <c r="P30" s="106"/>
      <c r="Q30" s="106"/>
      <c r="R30" s="106"/>
      <c r="S30" s="107"/>
      <c r="V30" s="11" t="str">
        <f>IF(LEN(J30)&gt;2075,"ATENCIÓN: LONGITUD MAYOR A 2000 CARACTERES
REDUCIR NÚMERO DE CARACTERES DEL COMENTARIO",
IF(AND(D28=0,E28=0),"",IF(U29="NO-NO","INCORPORAR LAS EXPLICACIONES A LAS CAUSAS QUE CONTRIBUYERON AL LOGRO DE LA META COMPROMETIDA EN EL INDICADOR.",
IF(U29="SI-SI","INCORPORAR LAS EXPLICACIONES A LAS CAUSAS  DE LAS VARIACIONES DEL ANÁLISIS DE LA META COMPROMETIDA EN EL INDICADOR Y DE SUS VARIABLES.",
IF(U29="SI-NO","A PESAR DE QUE SE LOGRO EL CUMPLIMIENTO DE LA META COMPROMETIDA DE SUS VARIABLES; 
DEBERÁ INCORPORAR LAS EXPLICACIONES A LAS CAUSAS  DE LAS VARIACIONES DEL ANÁLISIS DE LA META COMPROMETIDA EN EL INDICADOR.",
IF(U29="NO-SI","A PESAR DE QUE SE LOGRO EL CUMPLIMIENTO DE LA META COMPROMETIDA DEL INDICADOR; 
DEBERÁ INCORPORAR LAS EXPLICACIONES A LAS CAUSAS  DE LAS VARIACIONES DEL ANÁLISIS DE LA META COMPROMETIDA DE SUS VARIABLES.",""))))))</f>
        <v>A PESAR DE QUE SE LOGRO EL CUMPLIMIENTO DE LA META COMPROMETIDA DEL INDICADOR; 
DEBERÁ INCORPORAR LAS EXPLICACIONES A LAS CAUSAS  DE LAS VARIACIONES DEL ANÁLISIS DE LA META COMPROMETIDA DE SUS VARIABLES.</v>
      </c>
    </row>
    <row r="31" spans="1:22" ht="48" customHeight="1" x14ac:dyDescent="0.25">
      <c r="A31" s="112"/>
      <c r="B31" s="46" t="s">
        <v>23</v>
      </c>
      <c r="C31" s="102" t="s">
        <v>31</v>
      </c>
      <c r="D31" s="50">
        <v>123</v>
      </c>
      <c r="E31" s="50">
        <v>166</v>
      </c>
      <c r="F31" s="36">
        <f t="shared" ref="F31" si="2">E31-D31</f>
        <v>43</v>
      </c>
      <c r="G31" s="37"/>
      <c r="H31" s="36">
        <f t="shared" ref="H31" si="3">IF(D31=0,0,ROUND(E31/D31*100,1))</f>
        <v>135</v>
      </c>
      <c r="I31" s="37"/>
      <c r="J31" s="40" t="s">
        <v>25</v>
      </c>
      <c r="K31" s="41"/>
      <c r="L31" s="41"/>
      <c r="M31" s="41"/>
      <c r="N31" s="41"/>
      <c r="O31" s="41"/>
      <c r="P31" s="41"/>
      <c r="Q31" s="41"/>
      <c r="R31" s="41"/>
      <c r="S31" s="42"/>
    </row>
    <row r="32" spans="1:22" ht="202.5" customHeight="1" x14ac:dyDescent="0.25">
      <c r="A32" s="112"/>
      <c r="B32" s="101"/>
      <c r="C32" s="103"/>
      <c r="D32" s="104"/>
      <c r="E32" s="104"/>
      <c r="F32" s="38"/>
      <c r="G32" s="39"/>
      <c r="H32" s="38"/>
      <c r="I32" s="39"/>
      <c r="J32" s="105" t="s">
        <v>59</v>
      </c>
      <c r="K32" s="106"/>
      <c r="L32" s="106"/>
      <c r="M32" s="106"/>
      <c r="N32" s="106"/>
      <c r="O32" s="106"/>
      <c r="P32" s="106"/>
      <c r="Q32" s="106"/>
      <c r="R32" s="106"/>
      <c r="S32" s="107"/>
      <c r="V32" s="11" t="str">
        <f>IF(LEN(J32)&gt;2075,"ATENCIÓN: LONGITUD MAYOR A 2000 CARACTERES
REDUCIR NÚMERO DE CARACTERES DEL COMENTARIO",
IF(AND(D28=0,E28=0),"",IF(U29="NO-NO","",
IF(U29="SI-SI","ESPECIFICAR LOS RIESGOS PARA LA POBLACIÓN QUE ATIENDE EL PROGRAMA O LA INSTITUCIÓN DERIVADO DE UNA VARIACIÓN META COMPROMETIDA EN EL INDICADOR O DE CUALQUIERA DE SUS VARIABLES.",
IF(U29="SI-NO","A PESAR DE QUE SE LOGRO EL CUMPLIMIENTO DE LA META COMPROMETIDA DE SUS VARIABLES; 
DEBERÁ ESPECIFICAR LOS RIESGOS PARA LA POBLACIÓN QUE ATIENDE EL PROGRAMA O LA INSTITUCIÓN DERIVADO DE UNA VARIACIÓN META COMPROMETIDA EN EL INDICADOR.",
IF(U29="NO-SI","A PESAR DE QUE SE LOGRO EL CUMPLIMIENTO DE LA META COMPROMETIDA DEL INDICADOR; 
DEBERÁ ESPECIFICAR LOS RIESGOS PARA LA POBLACIÓN QUE ATIENDE EL PROGRAMA O LA INSTITUCIÓN DERIVADO DE UNA VARIACIÓN META COMPROMETIDA DE SUS VARIABLES.",""))))))</f>
        <v>A PESAR DE QUE SE LOGRO EL CUMPLIMIENTO DE LA META COMPROMETIDA DEL INDICADOR; 
DEBERÁ ESPECIFICAR LOS RIESGOS PARA LA POBLACIÓN QUE ATIENDE EL PROGRAMA O LA INSTITUCIÓN DERIVADO DE UNA VARIACIÓN META COMPROMETIDA DE SUS VARIABLES.</v>
      </c>
    </row>
    <row r="33" spans="1:22" ht="42.75" customHeight="1" x14ac:dyDescent="0.25">
      <c r="A33" s="112"/>
      <c r="B33" s="46" t="s">
        <v>26</v>
      </c>
      <c r="C33" s="48" t="s">
        <v>32</v>
      </c>
      <c r="D33" s="50">
        <v>177</v>
      </c>
      <c r="E33" s="50">
        <v>228</v>
      </c>
      <c r="F33" s="36">
        <f>E33-D33</f>
        <v>51</v>
      </c>
      <c r="G33" s="37"/>
      <c r="H33" s="36">
        <f>IF(D33=0,0,ROUND(E33/D33*100,1))</f>
        <v>128.80000000000001</v>
      </c>
      <c r="I33" s="37"/>
      <c r="J33" s="40" t="s">
        <v>28</v>
      </c>
      <c r="K33" s="41"/>
      <c r="L33" s="41"/>
      <c r="M33" s="41"/>
      <c r="N33" s="41"/>
      <c r="O33" s="41"/>
      <c r="P33" s="41"/>
      <c r="Q33" s="41"/>
      <c r="R33" s="41"/>
      <c r="S33" s="42"/>
    </row>
    <row r="34" spans="1:22" ht="207" customHeight="1" thickBot="1" x14ac:dyDescent="0.3">
      <c r="A34" s="113"/>
      <c r="B34" s="47"/>
      <c r="C34" s="49"/>
      <c r="D34" s="51"/>
      <c r="E34" s="51"/>
      <c r="F34" s="52"/>
      <c r="G34" s="53"/>
      <c r="H34" s="52"/>
      <c r="I34" s="53"/>
      <c r="J34" s="108" t="s">
        <v>70</v>
      </c>
      <c r="K34" s="109"/>
      <c r="L34" s="109"/>
      <c r="M34" s="109"/>
      <c r="N34" s="109"/>
      <c r="O34" s="109"/>
      <c r="P34" s="109"/>
      <c r="Q34" s="109"/>
      <c r="R34" s="109"/>
      <c r="S34" s="110"/>
      <c r="V34" s="11" t="str">
        <f>IF(LEN(J34)&gt;2075,"ATENCIÓN: LONGITUD MAYOR A 2000 CARACTERES
REDUCIR NÚMERO DE CARACTERES DEL COMENTARIO",
IF(AND(D28=0,E28=0),"",IF(U29="NO-NO","",
IF(U29="SI-SI","REFERIR LAS ACCIONES ESPECÍFICAS A DESARROLLAR POR LA INSTITUCIÓN PARA REGULARIZAR EL CUMPLIMIENTO DE LA META COMPROMETIDA EN EL INDICADOR O DE CUALQUIERA DE SUS VARIABLES.",
IF(U29="SI-NO","A PESAR DE QUE SE LOGRO EL CUMPLIMIENTO DE LA META COMPROMETIDA DE SUS VARIABLES; 
DEBERÁ REFERIR LAS ACCIONES ESPECÍFICAS A DESARROLLAR POR LA INSTITUCIÓN PARA REGULARIZAR EL CUMPLIMIENTO DE LA META COMPROMETIDA EN EL INDICADOR.",
IF(U29="NO-SI","A PESAR DE QUE SE LOGRO EL CUMPLIMIENTO DE LA META COMPROMETIDA DEL INDICADOR; 
DEBERÁ REFERIR LAS ACCIONES ESPECÍFICAS A DESARROLLAR POR LA INSTITUCIÓN PARA REGULARIZAR EL CUMPLIMIENTO DE LA META COMPROMETIDA DE SUS VARIABLES.",""))))))</f>
        <v>A PESAR DE QUE SE LOGRO EL CUMPLIMIENTO DE LA META COMPROMETIDA DEL INDICADOR; 
DEBERÁ REFERIR LAS ACCIONES ESPECÍFICAS A DESARROLLAR POR LA INSTITUCIÓN PARA REGULARIZAR EL CUMPLIMIENTO DE LA META COMPROMETIDA DE SUS VARIABLES.</v>
      </c>
    </row>
    <row r="35" spans="1:22" ht="342.75" customHeight="1" thickBot="1" x14ac:dyDescent="0.3">
      <c r="A35" s="71" t="s">
        <v>29</v>
      </c>
      <c r="B35" s="72"/>
      <c r="C35" s="72"/>
      <c r="D35" s="114"/>
      <c r="E35" s="114"/>
      <c r="F35" s="72"/>
      <c r="G35" s="72"/>
      <c r="H35" s="72"/>
      <c r="I35" s="72"/>
      <c r="J35" s="72"/>
      <c r="K35" s="72"/>
      <c r="L35" s="72"/>
      <c r="M35" s="72"/>
      <c r="N35" s="72"/>
      <c r="O35" s="72"/>
      <c r="P35" s="72"/>
      <c r="Q35" s="72"/>
      <c r="R35" s="72"/>
      <c r="S35" s="73"/>
    </row>
    <row r="36" spans="1:22" ht="20.25" customHeight="1" thickBot="1" x14ac:dyDescent="0.3">
      <c r="A36" s="12"/>
      <c r="B36" s="13"/>
      <c r="C36" s="14"/>
      <c r="D36" s="15"/>
      <c r="E36" s="15"/>
      <c r="F36" s="16"/>
      <c r="G36" s="16"/>
      <c r="H36" s="16"/>
      <c r="I36" s="16"/>
      <c r="J36" s="17"/>
      <c r="K36" s="17"/>
      <c r="L36" s="17"/>
      <c r="M36" s="17"/>
      <c r="N36" s="17"/>
      <c r="O36" s="17"/>
      <c r="P36" s="17"/>
      <c r="Q36" s="17"/>
      <c r="R36" s="17"/>
      <c r="S36" s="17"/>
    </row>
    <row r="37" spans="1:22" ht="26.25" customHeight="1" x14ac:dyDescent="0.45">
      <c r="A37" s="74" t="s">
        <v>7</v>
      </c>
      <c r="B37" s="77" t="s">
        <v>8</v>
      </c>
      <c r="C37" s="78"/>
      <c r="D37" s="83" t="s">
        <v>9</v>
      </c>
      <c r="E37" s="83"/>
      <c r="F37" s="83" t="s">
        <v>10</v>
      </c>
      <c r="G37" s="83"/>
      <c r="H37" s="83"/>
      <c r="I37" s="83"/>
      <c r="J37" s="84" t="s">
        <v>11</v>
      </c>
      <c r="K37" s="85"/>
      <c r="L37" s="85"/>
      <c r="M37" s="85"/>
      <c r="N37" s="85"/>
      <c r="O37" s="85"/>
      <c r="P37" s="85"/>
      <c r="Q37" s="85"/>
      <c r="R37" s="85"/>
      <c r="S37" s="86"/>
    </row>
    <row r="38" spans="1:22" ht="30" customHeight="1" x14ac:dyDescent="0.45">
      <c r="A38" s="75"/>
      <c r="B38" s="79"/>
      <c r="C38" s="80"/>
      <c r="D38" s="8" t="s">
        <v>12</v>
      </c>
      <c r="E38" s="8" t="s">
        <v>13</v>
      </c>
      <c r="F38" s="93" t="s">
        <v>14</v>
      </c>
      <c r="G38" s="93"/>
      <c r="H38" s="93" t="s">
        <v>15</v>
      </c>
      <c r="I38" s="93"/>
      <c r="J38" s="87"/>
      <c r="K38" s="88"/>
      <c r="L38" s="88"/>
      <c r="M38" s="88"/>
      <c r="N38" s="88"/>
      <c r="O38" s="88"/>
      <c r="P38" s="88"/>
      <c r="Q38" s="88"/>
      <c r="R38" s="88"/>
      <c r="S38" s="89"/>
    </row>
    <row r="39" spans="1:22" ht="26.25" customHeight="1" x14ac:dyDescent="0.25">
      <c r="A39" s="76"/>
      <c r="B39" s="81"/>
      <c r="C39" s="82"/>
      <c r="D39" s="9" t="s">
        <v>16</v>
      </c>
      <c r="E39" s="9" t="s">
        <v>17</v>
      </c>
      <c r="F39" s="94" t="s">
        <v>18</v>
      </c>
      <c r="G39" s="94"/>
      <c r="H39" s="94" t="s">
        <v>19</v>
      </c>
      <c r="I39" s="94"/>
      <c r="J39" s="90"/>
      <c r="K39" s="91"/>
      <c r="L39" s="91"/>
      <c r="M39" s="91"/>
      <c r="N39" s="91"/>
      <c r="O39" s="91"/>
      <c r="P39" s="91"/>
      <c r="Q39" s="91"/>
      <c r="R39" s="91"/>
      <c r="S39" s="92"/>
    </row>
    <row r="40" spans="1:22" ht="38.25" customHeight="1" x14ac:dyDescent="0.25">
      <c r="A40" s="57">
        <v>3</v>
      </c>
      <c r="B40" s="60" t="s">
        <v>20</v>
      </c>
      <c r="C40" s="63" t="s">
        <v>33</v>
      </c>
      <c r="D40" s="66">
        <f>IF(D45=0,0,ROUND(D43/D45*1,1))</f>
        <v>1.6</v>
      </c>
      <c r="E40" s="66">
        <f>IF(E45=0,0,ROUND(E43/E45*1,1))</f>
        <v>2.1</v>
      </c>
      <c r="F40" s="36">
        <f>E40-D40</f>
        <v>0.5</v>
      </c>
      <c r="G40" s="37"/>
      <c r="H40" s="36">
        <f>IF(D40=0,0,ROUND(E40/D40*100,1))</f>
        <v>131.30000000000001</v>
      </c>
      <c r="I40" s="37"/>
      <c r="J40" s="40" t="s">
        <v>22</v>
      </c>
      <c r="K40" s="41"/>
      <c r="L40" s="41"/>
      <c r="M40" s="41"/>
      <c r="N40" s="41"/>
      <c r="O40" s="41"/>
      <c r="P40" s="41"/>
      <c r="Q40" s="41"/>
      <c r="R40" s="41"/>
      <c r="S40" s="42"/>
    </row>
    <row r="41" spans="1:22" ht="248.25" customHeight="1" x14ac:dyDescent="0.25">
      <c r="A41" s="58"/>
      <c r="B41" s="61"/>
      <c r="C41" s="64"/>
      <c r="D41" s="67"/>
      <c r="E41" s="67"/>
      <c r="F41" s="69"/>
      <c r="G41" s="70"/>
      <c r="H41" s="69"/>
      <c r="I41" s="70"/>
      <c r="J41" s="95" t="str">
        <f>IF(AND(D40=0,E40=0),"","El indicador al final del período de evaluación registró un alcanzado de "&amp;E40&amp;" productos de la investigación en promedio por investigador institucional en el periodo, en comparación con la meta programada de "&amp;D40&amp;" productos de la investigación en promedio por investigador institucional, representa un cumplimiento de la meta del "&amp;H40&amp;" por ciento, colocando el indicador en un semáforo de color "&amp;IF(AND(D40=0,H40=0),"",IF(AND(H40&gt;=95,H40&lt;=105,H43&gt;=95,H43&lt;=105,H45&gt;=95,H45&lt;=105),"VERDE:SE LOGRÓ LA META",IF(AND(H40&gt;=95,H40&lt;=105,H43&lt;95),"VERDE:AUNQUE EL INDICADOR ES VERDE, HAY VARIACIÓN EN VARIABLES",IF(AND(H40&gt;=95,H40&lt;=105,H43&gt;105),"VERDE:AUNQUE EL INDICADOR ES VERDE, HAY VARIACIÓN EN VARIABLES",IF(AND(H40&gt;=95,H40&lt;=105,H45&lt;95),"VERDE:AUNQUE EL INDICADOR ES VERDE, HAY VARIACIÓN EN VARIABLES",IF(AND(H40&gt;=95,H40&lt;=105,H45&gt;105),"VERDE:AUNQUE EL INDICADOR ES VERDE, HAY VARIACIÓN EN VARIABLES",IF(OR(AND(H40&gt;=90,H40&lt;95),AND(H40&gt;105,H40&lt;=110)),"AMARILLO",IF(OR(H40&lt;90,H40&gt;110),"ROJO",IF(AND(D40&lt;&gt;0,E40=0),"ROJO","")))))))))&amp;". 
"&amp;IF(AND(D40=0,E40=0),"NO",IF(OR(H40&lt;95,H40&gt;105),"SI","NO"))&amp;" hubo variación en el indicador y "&amp;IF(AND(D43=0,D45=0,H43=0,H45=0),"NO",IF(OR(H43&lt;95,H43&gt;105,H45&lt;95,H45&gt;105),"SI","NO"))&amp;" hubo variación en variables.")</f>
        <v>El indicador al final del período de evaluación registró un alcanzado de 2.1 productos de la investigación en promedio por investigador institucional en el periodo, en comparación con la meta programada de 1.6 productos de la investigación en promedio por investigador institucional, representa un cumplimiento de la meta del 131.3 por ciento, colocando el indicador en un semáforo de color ROJO. 
SI hubo variación en el indicador y SI hubo variación en variables.</v>
      </c>
      <c r="K41" s="96"/>
      <c r="L41" s="96"/>
      <c r="M41" s="96"/>
      <c r="N41" s="96"/>
      <c r="O41" s="96"/>
      <c r="P41" s="96"/>
      <c r="Q41" s="96"/>
      <c r="R41" s="96"/>
      <c r="S41" s="97"/>
      <c r="U41" s="10" t="str">
        <f>IF(AND(D40=0,E40=0),"NO",IF(OR(H40&lt;95,H40&gt;105),"SI","NO"))&amp;"-"&amp;IF(AND(D43=0,D45=0,H43=0,H45=0),"NO",IF(OR(H43&lt;95,H43&gt;105,H45&lt;95,H45&gt;105),"SI","NO"))</f>
        <v>SI-SI</v>
      </c>
      <c r="V41" s="11" t="str">
        <f>IF(AND(D40=0,E40=0),"",IF(AND(D40=0,E40=0),"NO",IF(OR(H40&lt;95,H40&gt;105),"SI","NO"))&amp;" HUBO VARIACIÓN EN EL INDICADOR.
"&amp;IF(AND(D43=0,D45=0,H43=0,H45=0),"NO",IF(OR(H43&lt;95,H43&gt;105,H45&lt;95,H45&gt;105),"SI","NO"))&amp;" HUBO VARIACIÓN EN LAS VARIABLES.")</f>
        <v>SI HUBO VARIACIÓN EN EL INDICADOR.
SI HUBO VARIACIÓN EN LAS VARIABLES.</v>
      </c>
    </row>
    <row r="42" spans="1:22" ht="258.75" customHeight="1" x14ac:dyDescent="0.25">
      <c r="A42" s="58"/>
      <c r="B42" s="62"/>
      <c r="C42" s="65"/>
      <c r="D42" s="68"/>
      <c r="E42" s="68"/>
      <c r="F42" s="38"/>
      <c r="G42" s="39"/>
      <c r="H42" s="38"/>
      <c r="I42" s="39"/>
      <c r="J42" s="105" t="s">
        <v>68</v>
      </c>
      <c r="K42" s="106"/>
      <c r="L42" s="106"/>
      <c r="M42" s="106"/>
      <c r="N42" s="106"/>
      <c r="O42" s="106"/>
      <c r="P42" s="106"/>
      <c r="Q42" s="106"/>
      <c r="R42" s="106"/>
      <c r="S42" s="107"/>
      <c r="V42" s="11" t="str">
        <f>IF(LEN(J42)&gt;2075,"ATENCIÓN: LONGITUD MAYOR A 2000 CARACTERES
REDUCIR NÚMERO DE CARACTERES DEL COMENTARIO",
IF(AND(D40=0,E40=0),"",IF(U41="NO-NO","INCORPORAR LAS EXPLICACIONES A LAS CAUSAS QUE CONTRIBUYERON AL LOGRO DE LA META COMPROMETIDA EN EL INDICADOR.",
IF(U41="SI-SI","INCORPORAR LAS EXPLICACIONES A LAS CAUSAS  DE LAS VARIACIONES DEL ANÁLISIS DE LA META COMPROMETIDA EN EL INDICADOR Y DE SUS VARIABLES.",
IF(U41="SI-NO","A PESAR DE QUE SE LOGRO EL CUMPLIMIENTO DE LA META COMPROMETIDA DE SUS VARIABLES; 
DEBERÁ INCORPORAR LAS EXPLICACIONES A LAS CAUSAS  DE LAS VARIACIONES DEL ANÁLISIS DE LA META COMPROMETIDA EN EL INDICADOR.",
IF(U41="NO-SI","A PESAR DE QUE SE LOGRO EL CUMPLIMIENTO DE LA META COMPROMETIDA DEL INDICADOR; 
DEBERÁ INCORPORAR LAS EXPLICACIONES A LAS CAUSAS  DE LAS VARIACIONES DEL ANÁLISIS DE LA META COMPROMETIDA DE SUS VARIABLES.",""))))))</f>
        <v>INCORPORAR LAS EXPLICACIONES A LAS CAUSAS  DE LAS VARIACIONES DEL ANÁLISIS DE LA META COMPROMETIDA EN EL INDICADOR Y DE SUS VARIABLES.</v>
      </c>
    </row>
    <row r="43" spans="1:22" ht="35.25" customHeight="1" x14ac:dyDescent="0.25">
      <c r="A43" s="58"/>
      <c r="B43" s="46" t="s">
        <v>23</v>
      </c>
      <c r="C43" s="102" t="s">
        <v>34</v>
      </c>
      <c r="D43" s="50">
        <v>183</v>
      </c>
      <c r="E43" s="50">
        <v>240</v>
      </c>
      <c r="F43" s="36">
        <f t="shared" ref="F43" si="4">E43-D43</f>
        <v>57</v>
      </c>
      <c r="G43" s="37"/>
      <c r="H43" s="36">
        <f t="shared" ref="H43" si="5">IF(D43=0,0,ROUND(E43/D43*100,1))</f>
        <v>131.1</v>
      </c>
      <c r="I43" s="37"/>
      <c r="J43" s="40" t="s">
        <v>25</v>
      </c>
      <c r="K43" s="41"/>
      <c r="L43" s="41"/>
      <c r="M43" s="41"/>
      <c r="N43" s="41"/>
      <c r="O43" s="41"/>
      <c r="P43" s="41"/>
      <c r="Q43" s="41"/>
      <c r="R43" s="41"/>
      <c r="S43" s="42"/>
    </row>
    <row r="44" spans="1:22" ht="223.5" customHeight="1" x14ac:dyDescent="0.25">
      <c r="A44" s="58"/>
      <c r="B44" s="101"/>
      <c r="C44" s="103"/>
      <c r="D44" s="104"/>
      <c r="E44" s="104"/>
      <c r="F44" s="38"/>
      <c r="G44" s="39"/>
      <c r="H44" s="38"/>
      <c r="I44" s="39"/>
      <c r="J44" s="105" t="s">
        <v>59</v>
      </c>
      <c r="K44" s="106"/>
      <c r="L44" s="106"/>
      <c r="M44" s="106"/>
      <c r="N44" s="106"/>
      <c r="O44" s="106"/>
      <c r="P44" s="106"/>
      <c r="Q44" s="106"/>
      <c r="R44" s="106"/>
      <c r="S44" s="107"/>
      <c r="V44" s="11" t="str">
        <f>IF(LEN(J44)&gt;2075,"ATENCIÓN: LONGITUD MAYOR A 2000 CARACTERES
REDUCIR NÚMERO DE CARACTERES DEL COMENTARIO",
IF(AND(D40=0,E40=0),"",IF(U41="NO-NO","",
IF(U41="SI-SI","ESPECIFICAR LOS RIESGOS PARA LA POBLACIÓN QUE ATIENDE EL PROGRAMA O LA INSTITUCIÓN DERIVADO DE UNA VARIACIÓN META COMPROMETIDA EN EL INDICADOR O DE CUALQUIERA DE SUS VARIABLES.",
IF(U41="SI-NO","A PESAR DE QUE SE LOGRO EL CUMPLIMIENTO DE LA META COMPROMETIDA DE SUS VARIABLES; 
DEBERÁ ESPECIFICAR LOS RIESGOS PARA LA POBLACIÓN QUE ATIENDE EL PROGRAMA O LA INSTITUCIÓN DERIVADO DE UNA VARIACIÓN META COMPROMETIDA EN EL INDICADOR.",
IF(U41="NO-SI","A PESAR DE QUE SE LOGRO EL CUMPLIMIENTO DE LA META COMPROMETIDA DEL INDICADOR; 
DEBERÁ ESPECIFICAR LOS RIESGOS PARA LA POBLACIÓN QUE ATIENDE EL PROGRAMA O LA INSTITUCIÓN DERIVADO DE UNA VARIACIÓN META COMPROMETIDA DE SUS VARIABLES.",""))))))</f>
        <v>ESPECIFICAR LOS RIESGOS PARA LA POBLACIÓN QUE ATIENDE EL PROGRAMA O LA INSTITUCIÓN DERIVADO DE UNA VARIACIÓN META COMPROMETIDA EN EL INDICADOR O DE CUALQUIERA DE SUS VARIABLES.</v>
      </c>
    </row>
    <row r="45" spans="1:22" ht="36.75" customHeight="1" x14ac:dyDescent="0.25">
      <c r="A45" s="58"/>
      <c r="B45" s="46" t="s">
        <v>26</v>
      </c>
      <c r="C45" s="48" t="s">
        <v>35</v>
      </c>
      <c r="D45" s="50">
        <v>112</v>
      </c>
      <c r="E45" s="50">
        <v>112</v>
      </c>
      <c r="F45" s="36">
        <f>E45-D45</f>
        <v>0</v>
      </c>
      <c r="G45" s="37"/>
      <c r="H45" s="36">
        <f>IF(D45=0,0,ROUND(E45/D45*100,1))</f>
        <v>100</v>
      </c>
      <c r="I45" s="37"/>
      <c r="J45" s="40" t="s">
        <v>28</v>
      </c>
      <c r="K45" s="41"/>
      <c r="L45" s="41"/>
      <c r="M45" s="41"/>
      <c r="N45" s="41"/>
      <c r="O45" s="41"/>
      <c r="P45" s="41"/>
      <c r="Q45" s="41"/>
      <c r="R45" s="41"/>
      <c r="S45" s="42"/>
    </row>
    <row r="46" spans="1:22" ht="219" customHeight="1" thickBot="1" x14ac:dyDescent="0.3">
      <c r="A46" s="59"/>
      <c r="B46" s="47"/>
      <c r="C46" s="49"/>
      <c r="D46" s="51"/>
      <c r="E46" s="51"/>
      <c r="F46" s="52"/>
      <c r="G46" s="53"/>
      <c r="H46" s="52"/>
      <c r="I46" s="53"/>
      <c r="J46" s="108" t="s">
        <v>69</v>
      </c>
      <c r="K46" s="109"/>
      <c r="L46" s="109"/>
      <c r="M46" s="109"/>
      <c r="N46" s="109"/>
      <c r="O46" s="109"/>
      <c r="P46" s="109"/>
      <c r="Q46" s="109"/>
      <c r="R46" s="109"/>
      <c r="S46" s="110"/>
      <c r="V46" s="11" t="str">
        <f>IF(LEN(J46)&gt;2075,"ATENCIÓN: LONGITUD MAYOR A 2000 CARACTERES
REDUCIR NÚMERO DE CARACTERES DEL COMENTARIO",
IF(AND(D40=0,E40=0),"",IF(U41="NO-NO","",
IF(U41="SI-SI","REFERIR LAS ACCIONES ESPECÍFICAS A DESARROLLAR POR LA INSTITUCIÓN PARA REGULARIZAR EL CUMPLIMIENTO DE LA META COMPROMETIDA EN EL INDICADOR O DE CUALQUIERA DE SUS VARIABLES.",
IF(U41="SI-NO","A PESAR DE QUE SE LOGRO EL CUMPLIMIENTO DE LA META COMPROMETIDA DE SUS VARIABLES; 
DEBERÁ REFERIR LAS ACCIONES ESPECÍFICAS A DESARROLLAR POR LA INSTITUCIÓN PARA REGULARIZAR EL CUMPLIMIENTO DE LA META COMPROMETIDA EN EL INDICADOR.",
IF(U41="NO-SI","A PESAR DE QUE SE LOGRO EL CUMPLIMIENTO DE LA META COMPROMETIDA DEL INDICADOR; 
DEBERÁ REFERIR LAS ACCIONES ESPECÍFICAS A DESARROLLAR POR LA INSTITUCIÓN PARA REGULARIZAR EL CUMPLIMIENTO DE LA META COMPROMETIDA DE SUS VARIABLES.",""))))))</f>
        <v>REFERIR LAS ACCIONES ESPECÍFICAS A DESARROLLAR POR LA INSTITUCIÓN PARA REGULARIZAR EL CUMPLIMIENTO DE LA META COMPROMETIDA EN EL INDICADOR O DE CUALQUIERA DE SUS VARIABLES.</v>
      </c>
    </row>
    <row r="47" spans="1:22" ht="342.75" customHeight="1" thickBot="1" x14ac:dyDescent="0.3">
      <c r="A47" s="71" t="s">
        <v>29</v>
      </c>
      <c r="B47" s="72"/>
      <c r="C47" s="72"/>
      <c r="D47" s="72"/>
      <c r="E47" s="72"/>
      <c r="F47" s="72"/>
      <c r="G47" s="72"/>
      <c r="H47" s="72"/>
      <c r="I47" s="72"/>
      <c r="J47" s="72"/>
      <c r="K47" s="72"/>
      <c r="L47" s="72"/>
      <c r="M47" s="72"/>
      <c r="N47" s="72"/>
      <c r="O47" s="72"/>
      <c r="P47" s="72"/>
      <c r="Q47" s="72"/>
      <c r="R47" s="72"/>
      <c r="S47" s="73"/>
    </row>
    <row r="48" spans="1:22" ht="20.25" customHeight="1" thickBot="1" x14ac:dyDescent="0.3">
      <c r="A48" s="12"/>
      <c r="B48" s="13"/>
      <c r="C48" s="14"/>
      <c r="D48" s="15"/>
      <c r="E48" s="15"/>
      <c r="F48" s="16"/>
      <c r="G48" s="16"/>
      <c r="H48" s="16"/>
      <c r="I48" s="16"/>
      <c r="J48" s="17"/>
      <c r="K48" s="17"/>
      <c r="L48" s="17"/>
      <c r="M48" s="17"/>
      <c r="N48" s="17"/>
      <c r="O48" s="17"/>
      <c r="P48" s="17"/>
      <c r="Q48" s="17"/>
      <c r="R48" s="17"/>
      <c r="S48" s="17"/>
    </row>
    <row r="49" spans="1:22" ht="26.25" customHeight="1" x14ac:dyDescent="0.45">
      <c r="A49" s="74" t="s">
        <v>7</v>
      </c>
      <c r="B49" s="77" t="s">
        <v>8</v>
      </c>
      <c r="C49" s="78"/>
      <c r="D49" s="83" t="s">
        <v>9</v>
      </c>
      <c r="E49" s="83"/>
      <c r="F49" s="83" t="s">
        <v>10</v>
      </c>
      <c r="G49" s="83"/>
      <c r="H49" s="83"/>
      <c r="I49" s="83"/>
      <c r="J49" s="84" t="s">
        <v>11</v>
      </c>
      <c r="K49" s="85"/>
      <c r="L49" s="85"/>
      <c r="M49" s="85"/>
      <c r="N49" s="85"/>
      <c r="O49" s="85"/>
      <c r="P49" s="85"/>
      <c r="Q49" s="85"/>
      <c r="R49" s="85"/>
      <c r="S49" s="86"/>
    </row>
    <row r="50" spans="1:22" ht="30" customHeight="1" x14ac:dyDescent="0.45">
      <c r="A50" s="75"/>
      <c r="B50" s="79"/>
      <c r="C50" s="80"/>
      <c r="D50" s="8" t="s">
        <v>12</v>
      </c>
      <c r="E50" s="8" t="s">
        <v>13</v>
      </c>
      <c r="F50" s="93" t="s">
        <v>14</v>
      </c>
      <c r="G50" s="93"/>
      <c r="H50" s="93" t="s">
        <v>15</v>
      </c>
      <c r="I50" s="93"/>
      <c r="J50" s="87"/>
      <c r="K50" s="88"/>
      <c r="L50" s="88"/>
      <c r="M50" s="88"/>
      <c r="N50" s="88"/>
      <c r="O50" s="88"/>
      <c r="P50" s="88"/>
      <c r="Q50" s="88"/>
      <c r="R50" s="88"/>
      <c r="S50" s="89"/>
    </row>
    <row r="51" spans="1:22" ht="26.25" customHeight="1" x14ac:dyDescent="0.25">
      <c r="A51" s="76"/>
      <c r="B51" s="81"/>
      <c r="C51" s="82"/>
      <c r="D51" s="9" t="s">
        <v>16</v>
      </c>
      <c r="E51" s="9" t="s">
        <v>17</v>
      </c>
      <c r="F51" s="94" t="s">
        <v>18</v>
      </c>
      <c r="G51" s="94"/>
      <c r="H51" s="94" t="s">
        <v>19</v>
      </c>
      <c r="I51" s="94"/>
      <c r="J51" s="90"/>
      <c r="K51" s="91"/>
      <c r="L51" s="91"/>
      <c r="M51" s="91"/>
      <c r="N51" s="91"/>
      <c r="O51" s="91"/>
      <c r="P51" s="91"/>
      <c r="Q51" s="91"/>
      <c r="R51" s="91"/>
      <c r="S51" s="92"/>
    </row>
    <row r="52" spans="1:22" ht="36" customHeight="1" x14ac:dyDescent="0.25">
      <c r="A52" s="111">
        <v>7</v>
      </c>
      <c r="B52" s="60" t="s">
        <v>20</v>
      </c>
      <c r="C52" s="63" t="s">
        <v>36</v>
      </c>
      <c r="D52" s="66">
        <f>IF(D57=0,0,ROUND(D55/D57*100,1))</f>
        <v>28.3</v>
      </c>
      <c r="E52" s="66">
        <f>IF(E57=0,0,ROUND(E55/E57*100,1))</f>
        <v>15.3</v>
      </c>
      <c r="F52" s="36">
        <f>E52-D52</f>
        <v>-13</v>
      </c>
      <c r="G52" s="37"/>
      <c r="H52" s="36">
        <f>IF(D52=0,0,ROUND(E52/D52*100,1))</f>
        <v>54.1</v>
      </c>
      <c r="I52" s="37"/>
      <c r="J52" s="40" t="s">
        <v>22</v>
      </c>
      <c r="K52" s="41"/>
      <c r="L52" s="41"/>
      <c r="M52" s="41"/>
      <c r="N52" s="41"/>
      <c r="O52" s="41"/>
      <c r="P52" s="41"/>
      <c r="Q52" s="41"/>
      <c r="R52" s="41"/>
      <c r="S52" s="42"/>
    </row>
    <row r="53" spans="1:22" ht="287.25" customHeight="1" x14ac:dyDescent="0.25">
      <c r="A53" s="112"/>
      <c r="B53" s="61"/>
      <c r="C53" s="64"/>
      <c r="D53" s="67"/>
      <c r="E53" s="67"/>
      <c r="F53" s="69"/>
      <c r="G53" s="70"/>
      <c r="H53" s="69"/>
      <c r="I53" s="70"/>
      <c r="J53" s="95" t="str">
        <f>IF(AND(D52=0,E52=0),"","El indicador al final del período de evaluación registró un alcanzado del "&amp;E52&amp;" por ciento del presupuesto complementario obtenido para investigación científica y desarrollo tecnológico para la salud en el año actual"&amp;" (con respecto al Presupuesto federal institucional destinado a investigación en el año actual), en comparación con la meta programada del "&amp;D52&amp;" por ciento, representa un cumplimiento de la meta del "&amp;H52&amp;" por ciento, colocando el indicador en un semáforo de color "&amp;IF(AND(D52=0,H52=0),"",IF(AND(H52&gt;=95,H52&lt;=105,H55&gt;=95,H55&lt;=105,H57&gt;=95,H57&lt;=105),"VERDE:SE LOGRÓ LA META",IF(AND(H52&gt;=95,H52&lt;=105,H55&lt;95),"VERDE:AUNQUE EL INDICADOR ES VERDE, HAY VARIACIÓN EN VARIABLES",IF(AND(H52&gt;=95,H52&lt;=105,H55&gt;105),"VERDE:AUNQUE EL INDICADOR ES VERDE, HAY VARIACIÓN EN VARIABLES",IF(AND(H52&gt;=95,H52&lt;=105,H57&lt;95),"VERDE:AUNQUE EL INDICADOR ES VERDE, HAY VARIACIÓN EN VARIABLES",IF(AND(H52&gt;=95,H52&lt;=105,H57&gt;105),"VERDE:AUNQUE EL INDICADOR ES VERDE, HAY VARIACIÓN EN VARIABLES",IF(OR(AND(H52&gt;=90,H52&lt;95),AND(H52&gt;105,H52&lt;=110)),"AMARILLO",IF(OR(H52&lt;90,H52&gt;110),"ROJO",IF(AND(D52&lt;&gt;0,E52=0),"ROJO","")))))))))&amp;". 
"&amp;IF(AND(D52=0,E52=0),"NO",IF(OR(H52&lt;95,H52&gt;105),"SI","NO"))&amp;" hubo variación en el indicador y "&amp;IF(AND(D55=0,D57=0,H55=0,H57=0),"NO",IF(OR(H55&lt;95,H55&gt;105,H57&lt;95,H57&gt;105),"SI","NO"))&amp;" hubo variación en variables.")</f>
        <v>El indicador al final del período de evaluación registró un alcanzado del 15.3 por ciento del presupuesto complementario obtenido para investigación científica y desarrollo tecnológico para la salud en el año actual (con respecto al Presupuesto federal institucional destinado a investigación en el año actual), en comparación con la meta programada del 28.3 por ciento, representa un cumplimiento de la meta del 54.1 por ciento, colocando el indicador en un semáforo de color ROJO. 
SI hubo variación en el indicador y SI hubo variación en variables.</v>
      </c>
      <c r="K53" s="96"/>
      <c r="L53" s="96"/>
      <c r="M53" s="96"/>
      <c r="N53" s="96"/>
      <c r="O53" s="96"/>
      <c r="P53" s="96"/>
      <c r="Q53" s="96"/>
      <c r="R53" s="96"/>
      <c r="S53" s="97"/>
      <c r="U53" s="10" t="str">
        <f>IF(AND(D52=0,E52=0),"NO",IF(OR(H52&lt;95,H52&gt;105),"SI","NO"))&amp;"-"&amp;IF(AND(D55=0,D57=0,H55=0,H57=0),"NO",IF(OR(H55&lt;95,H55&gt;105,H57&lt;95,H57&gt;105),"SI","NO"))</f>
        <v>SI-SI</v>
      </c>
      <c r="V53" s="11" t="str">
        <f>IF(AND(D52=0,E52=0),"",IF(AND(D52=0,E52=0),"NO",IF(OR(H52&lt;95,H52&gt;105),"SI","NO"))&amp;" HUBO VARIACIÓN EN EL INDICADOR.
"&amp;IF(AND(D55=0,D57=0,H55=0,H57=0),"NO",IF(OR(H55&lt;95,H55&gt;105,H57&lt;95,H57&gt;105),"SI","NO"))&amp;" HUBO VARIACIÓN EN LAS VARIABLES.")</f>
        <v>SI HUBO VARIACIÓN EN EL INDICADOR.
SI HUBO VARIACIÓN EN LAS VARIABLES.</v>
      </c>
    </row>
    <row r="54" spans="1:22" ht="258" customHeight="1" x14ac:dyDescent="0.25">
      <c r="A54" s="112"/>
      <c r="B54" s="62"/>
      <c r="C54" s="65"/>
      <c r="D54" s="68"/>
      <c r="E54" s="68"/>
      <c r="F54" s="38"/>
      <c r="G54" s="39"/>
      <c r="H54" s="38"/>
      <c r="I54" s="39"/>
      <c r="J54" s="105" t="s">
        <v>64</v>
      </c>
      <c r="K54" s="106"/>
      <c r="L54" s="106"/>
      <c r="M54" s="106"/>
      <c r="N54" s="106"/>
      <c r="O54" s="106"/>
      <c r="P54" s="106"/>
      <c r="Q54" s="106"/>
      <c r="R54" s="106"/>
      <c r="S54" s="107"/>
      <c r="V54" s="11" t="str">
        <f>IF(LEN(J54)&gt;2075,"ATENCIÓN: LONGITUD MAYOR A 2000 CARACTERES
REDUCIR NÚMERO DE CARACTERES DEL COMENTARIO",
IF(AND(D52=0,E52=0),"",IF(U53="NO-NO","INCORPORAR LAS EXPLICACIONES A LAS CAUSAS QUE CONTRIBUYERON AL LOGRO DE LA META COMPROMETIDA EN EL INDICADOR.",
IF(U53="SI-SI","INCORPORAR LAS EXPLICACIONES A LAS CAUSAS  DE LAS VARIACIONES DEL ANÁLISIS DE LA META COMPROMETIDA EN EL INDICADOR Y DE SUS VARIABLES.",
IF(U53="SI-NO","A PESAR DE QUE SE LOGRO EL CUMPLIMIENTO DE LA META COMPROMETIDA DE SUS VARIABLES; 
DEBERÁ INCORPORAR LAS EXPLICACIONES A LAS CAUSAS  DE LAS VARIACIONES DEL ANÁLISIS DE LA META COMPROMETIDA EN EL INDICADOR.",
IF(U53="NO-SI","A PESAR DE QUE SE LOGRO EL CUMPLIMIENTO DE LA META COMPROMETIDA DEL INDICADOR; 
DEBERÁ INCORPORAR LAS EXPLICACIONES A LAS CAUSAS  DE LAS VARIACIONES DEL ANÁLISIS DE LA META COMPROMETIDA DE SUS VARIABLES.",""))))))</f>
        <v>INCORPORAR LAS EXPLICACIONES A LAS CAUSAS  DE LAS VARIACIONES DEL ANÁLISIS DE LA META COMPROMETIDA EN EL INDICADOR Y DE SUS VARIABLES.</v>
      </c>
    </row>
    <row r="55" spans="1:22" ht="48" customHeight="1" x14ac:dyDescent="0.25">
      <c r="A55" s="112"/>
      <c r="B55" s="46" t="s">
        <v>23</v>
      </c>
      <c r="C55" s="102" t="s">
        <v>37</v>
      </c>
      <c r="D55" s="50">
        <v>2500000</v>
      </c>
      <c r="E55" s="50">
        <v>2671745</v>
      </c>
      <c r="F55" s="36">
        <f>E55-D55</f>
        <v>171745</v>
      </c>
      <c r="G55" s="37"/>
      <c r="H55" s="36">
        <f t="shared" ref="H55" si="6">IF(D55=0,0,ROUND(E55/D55*100,1))</f>
        <v>106.9</v>
      </c>
      <c r="I55" s="37"/>
      <c r="J55" s="40" t="s">
        <v>25</v>
      </c>
      <c r="K55" s="41"/>
      <c r="L55" s="41"/>
      <c r="M55" s="41"/>
      <c r="N55" s="41"/>
      <c r="O55" s="41"/>
      <c r="P55" s="41"/>
      <c r="Q55" s="41"/>
      <c r="R55" s="41"/>
      <c r="S55" s="42"/>
    </row>
    <row r="56" spans="1:22" ht="187.5" customHeight="1" x14ac:dyDescent="0.25">
      <c r="A56" s="112"/>
      <c r="B56" s="101"/>
      <c r="C56" s="103"/>
      <c r="D56" s="104"/>
      <c r="E56" s="104"/>
      <c r="F56" s="38"/>
      <c r="G56" s="39"/>
      <c r="H56" s="38"/>
      <c r="I56" s="39"/>
      <c r="J56" s="105" t="s">
        <v>55</v>
      </c>
      <c r="K56" s="106"/>
      <c r="L56" s="106"/>
      <c r="M56" s="106"/>
      <c r="N56" s="106"/>
      <c r="O56" s="106"/>
      <c r="P56" s="106"/>
      <c r="Q56" s="106"/>
      <c r="R56" s="106"/>
      <c r="S56" s="107"/>
      <c r="V56" s="11" t="str">
        <f>IF(LEN(J56)&gt;2075,"ATENCIÓN: LONGITUD MAYOR A 2000 CARACTERES
REDUCIR NÚMERO DE CARACTERES DEL COMENTARIO",
IF(AND(D52=0,E52=0),"",IF(U53="NO-NO","",
IF(U53="SI-SI","ESPECIFICAR LOS RIESGOS PARA LA POBLACIÓN QUE ATIENDE EL PROGRAMA O LA INSTITUCIÓN DERIVADO DE UNA VARIACIÓN META COMPROMETIDA EN EL INDICADOR O DE CUALQUIERA DE SUS VARIABLES.",
IF(U53="SI-NO","A PESAR DE QUE SE LOGRO EL CUMPLIMIENTO DE LA META COMPROMETIDA DE SUS VARIABLES; 
DEBERÁ ESPECIFICAR LOS RIESGOS PARA LA POBLACIÓN QUE ATIENDE EL PROGRAMA O LA INSTITUCIÓN DERIVADO DE UNA VARIACIÓN META COMPROMETIDA EN EL INDICADOR.",
IF(U53="NO-SI","A PESAR DE QUE SE LOGRO EL CUMPLIMIENTO DE LA META COMPROMETIDA DEL INDICADOR; 
DEBERÁ ESPECIFICAR LOS RIESGOS PARA LA POBLACIÓN QUE ATIENDE EL PROGRAMA O LA INSTITUCIÓN DERIVADO DE UNA VARIACIÓN META COMPROMETIDA DE SUS VARIABLES.",""))))))</f>
        <v>ESPECIFICAR LOS RIESGOS PARA LA POBLACIÓN QUE ATIENDE EL PROGRAMA O LA INSTITUCIÓN DERIVADO DE UNA VARIACIÓN META COMPROMETIDA EN EL INDICADOR O DE CUALQUIERA DE SUS VARIABLES.</v>
      </c>
    </row>
    <row r="57" spans="1:22" ht="42.75" customHeight="1" x14ac:dyDescent="0.25">
      <c r="A57" s="112"/>
      <c r="B57" s="46" t="s">
        <v>26</v>
      </c>
      <c r="C57" s="48" t="s">
        <v>38</v>
      </c>
      <c r="D57" s="50">
        <v>8820689</v>
      </c>
      <c r="E57" s="50">
        <v>17484495</v>
      </c>
      <c r="F57" s="36">
        <f>E57-D57</f>
        <v>8663806</v>
      </c>
      <c r="G57" s="37"/>
      <c r="H57" s="36">
        <f>IF(D57=0,0,ROUND(E57/D57*100,1))</f>
        <v>198.2</v>
      </c>
      <c r="I57" s="37"/>
      <c r="J57" s="40" t="s">
        <v>28</v>
      </c>
      <c r="K57" s="41"/>
      <c r="L57" s="41"/>
      <c r="M57" s="41"/>
      <c r="N57" s="41"/>
      <c r="O57" s="41"/>
      <c r="P57" s="41"/>
      <c r="Q57" s="41"/>
      <c r="R57" s="41"/>
      <c r="S57" s="42"/>
    </row>
    <row r="58" spans="1:22" ht="207" customHeight="1" thickBot="1" x14ac:dyDescent="0.3">
      <c r="A58" s="113"/>
      <c r="B58" s="47"/>
      <c r="C58" s="49"/>
      <c r="D58" s="51"/>
      <c r="E58" s="51"/>
      <c r="F58" s="52"/>
      <c r="G58" s="53"/>
      <c r="H58" s="52"/>
      <c r="I58" s="53"/>
      <c r="J58" s="108" t="s">
        <v>56</v>
      </c>
      <c r="K58" s="109"/>
      <c r="L58" s="109"/>
      <c r="M58" s="109"/>
      <c r="N58" s="109"/>
      <c r="O58" s="109"/>
      <c r="P58" s="109"/>
      <c r="Q58" s="109"/>
      <c r="R58" s="109"/>
      <c r="S58" s="110"/>
      <c r="V58" s="11" t="str">
        <f>IF(LEN(J58)&gt;2075,"ATENCIÓN: LONGITUD MAYOR A 2000 CARACTERES
REDUCIR NÚMERO DE CARACTERES DEL COMENTARIO",
IF(AND(D52=0,E52=0),"",IF(U53="NO-NO","",
IF(U53="SI-SI","REFERIR LAS ACCIONES ESPECÍFICAS A DESARROLLAR POR LA INSTITUCIÓN PARA REGULARIZAR EL CUMPLIMIENTO DE LA META COMPROMETIDA EN EL INDICADOR O DE CUALQUIERA DE SUS VARIABLES.",
IF(U53="SI-NO","A PESAR DE QUE SE LOGRO EL CUMPLIMIENTO DE LA META COMPROMETIDA DE SUS VARIABLES; 
DEBERÁ REFERIR LAS ACCIONES ESPECÍFICAS A DESARROLLAR POR LA INSTITUCIÓN PARA REGULARIZAR EL CUMPLIMIENTO DE LA META COMPROMETIDA EN EL INDICADOR.",
IF(U53="NO-SI","A PESAR DE QUE SE LOGRO EL CUMPLIMIENTO DE LA META COMPROMETIDA DEL INDICADOR; 
DEBERÁ REFERIR LAS ACCIONES ESPECÍFICAS A DESARROLLAR POR LA INSTITUCIÓN PARA REGULARIZAR EL CUMPLIMIENTO DE LA META COMPROMETIDA DE SUS VARIABLES.",""))))))</f>
        <v>REFERIR LAS ACCIONES ESPECÍFICAS A DESARROLLAR POR LA INSTITUCIÓN PARA REGULARIZAR EL CUMPLIMIENTO DE LA META COMPROMETIDA EN EL INDICADOR O DE CUALQUIERA DE SUS VARIABLES.</v>
      </c>
    </row>
    <row r="59" spans="1:22" ht="342.75" customHeight="1" thickBot="1" x14ac:dyDescent="0.3">
      <c r="A59" s="71" t="s">
        <v>29</v>
      </c>
      <c r="B59" s="72"/>
      <c r="C59" s="72"/>
      <c r="D59" s="72"/>
      <c r="E59" s="72"/>
      <c r="F59" s="72"/>
      <c r="G59" s="72"/>
      <c r="H59" s="72"/>
      <c r="I59" s="72"/>
      <c r="J59" s="72"/>
      <c r="K59" s="72"/>
      <c r="L59" s="72"/>
      <c r="M59" s="72"/>
      <c r="N59" s="72"/>
      <c r="O59" s="72"/>
      <c r="P59" s="72"/>
      <c r="Q59" s="72"/>
      <c r="R59" s="72"/>
      <c r="S59" s="73"/>
    </row>
    <row r="60" spans="1:22" ht="20.25" customHeight="1" thickBot="1" x14ac:dyDescent="0.3">
      <c r="A60" s="12"/>
      <c r="B60" s="13"/>
      <c r="C60" s="14"/>
      <c r="D60" s="15"/>
      <c r="E60" s="15"/>
      <c r="F60" s="16"/>
      <c r="G60" s="16"/>
      <c r="H60" s="16"/>
      <c r="I60" s="16"/>
      <c r="J60" s="17"/>
      <c r="K60" s="17"/>
      <c r="L60" s="17"/>
      <c r="M60" s="17"/>
      <c r="N60" s="17"/>
      <c r="O60" s="17"/>
      <c r="P60" s="17"/>
      <c r="Q60" s="17"/>
      <c r="R60" s="17"/>
      <c r="S60" s="17"/>
    </row>
    <row r="61" spans="1:22" ht="26.25" customHeight="1" x14ac:dyDescent="0.45">
      <c r="A61" s="74" t="s">
        <v>7</v>
      </c>
      <c r="B61" s="77" t="s">
        <v>8</v>
      </c>
      <c r="C61" s="78"/>
      <c r="D61" s="83" t="s">
        <v>9</v>
      </c>
      <c r="E61" s="83"/>
      <c r="F61" s="83" t="s">
        <v>10</v>
      </c>
      <c r="G61" s="83"/>
      <c r="H61" s="83"/>
      <c r="I61" s="83"/>
      <c r="J61" s="84" t="s">
        <v>11</v>
      </c>
      <c r="K61" s="85"/>
      <c r="L61" s="85"/>
      <c r="M61" s="85"/>
      <c r="N61" s="85"/>
      <c r="O61" s="85"/>
      <c r="P61" s="85"/>
      <c r="Q61" s="85"/>
      <c r="R61" s="85"/>
      <c r="S61" s="86"/>
    </row>
    <row r="62" spans="1:22" ht="30" customHeight="1" x14ac:dyDescent="0.45">
      <c r="A62" s="75"/>
      <c r="B62" s="79"/>
      <c r="C62" s="80"/>
      <c r="D62" s="8" t="s">
        <v>12</v>
      </c>
      <c r="E62" s="8" t="s">
        <v>13</v>
      </c>
      <c r="F62" s="93" t="s">
        <v>14</v>
      </c>
      <c r="G62" s="93"/>
      <c r="H62" s="93" t="s">
        <v>15</v>
      </c>
      <c r="I62" s="93"/>
      <c r="J62" s="87"/>
      <c r="K62" s="88"/>
      <c r="L62" s="88"/>
      <c r="M62" s="88"/>
      <c r="N62" s="88"/>
      <c r="O62" s="88"/>
      <c r="P62" s="88"/>
      <c r="Q62" s="88"/>
      <c r="R62" s="88"/>
      <c r="S62" s="89"/>
    </row>
    <row r="63" spans="1:22" ht="26.25" customHeight="1" x14ac:dyDescent="0.25">
      <c r="A63" s="76"/>
      <c r="B63" s="81"/>
      <c r="C63" s="82"/>
      <c r="D63" s="9" t="s">
        <v>16</v>
      </c>
      <c r="E63" s="9" t="s">
        <v>17</v>
      </c>
      <c r="F63" s="94" t="s">
        <v>18</v>
      </c>
      <c r="G63" s="94"/>
      <c r="H63" s="94" t="s">
        <v>19</v>
      </c>
      <c r="I63" s="94"/>
      <c r="J63" s="90"/>
      <c r="K63" s="91"/>
      <c r="L63" s="91"/>
      <c r="M63" s="91"/>
      <c r="N63" s="91"/>
      <c r="O63" s="91"/>
      <c r="P63" s="91"/>
      <c r="Q63" s="91"/>
      <c r="R63" s="91"/>
      <c r="S63" s="92"/>
    </row>
    <row r="64" spans="1:22" ht="36" customHeight="1" x14ac:dyDescent="0.25">
      <c r="A64" s="111">
        <v>9</v>
      </c>
      <c r="B64" s="60" t="s">
        <v>20</v>
      </c>
      <c r="C64" s="63" t="s">
        <v>39</v>
      </c>
      <c r="D64" s="66">
        <f>IF(D69=0,0,ROUND(D67/D69*100,1))</f>
        <v>1.6</v>
      </c>
      <c r="E64" s="66">
        <f>IF(E69=0,0,ROUND(E67/E69*100,1))</f>
        <v>3.1</v>
      </c>
      <c r="F64" s="36">
        <f>E64-D64</f>
        <v>1.5</v>
      </c>
      <c r="G64" s="37"/>
      <c r="H64" s="36">
        <f>IF(D64=0,0,ROUND(E64/D64*100,1))</f>
        <v>193.8</v>
      </c>
      <c r="I64" s="37"/>
      <c r="J64" s="40" t="s">
        <v>22</v>
      </c>
      <c r="K64" s="41"/>
      <c r="L64" s="41"/>
      <c r="M64" s="41"/>
      <c r="N64" s="41"/>
      <c r="O64" s="41"/>
      <c r="P64" s="41"/>
      <c r="Q64" s="41"/>
      <c r="R64" s="41"/>
      <c r="S64" s="42"/>
    </row>
    <row r="65" spans="1:22" ht="315.75" customHeight="1" x14ac:dyDescent="0.25">
      <c r="A65" s="112"/>
      <c r="B65" s="61"/>
      <c r="C65" s="64"/>
      <c r="D65" s="67"/>
      <c r="E65" s="67"/>
      <c r="F65" s="69"/>
      <c r="G65" s="70"/>
      <c r="H65" s="69"/>
      <c r="I65" s="70"/>
      <c r="J65" s="95" t="str">
        <f>IF(AND(D64=0,E64=0),"","El indicador al final del período de evaluación registró un alcanzado del "&amp;E64&amp;" por ciento del presupuesto federal institucional destinado a investigación científica y desarrollo tecnológico para la salud en el año actual"&amp;" (con respecto al Presupuesto federal total institucional en el año actual), en comparación con la meta programada del "&amp;D64&amp;" por ciento, representa un cumplimiento de la meta del "&amp;H64&amp;" por ciento, colocando el indicador en un semáforo de color "&amp;IF(AND(D64=0,H64=0),"",IF(AND(H64&gt;=95,H64&lt;=105,H67&gt;=95,H67&lt;=105,H69&gt;=95,H69&lt;=105),"VERDE:SE LOGRÓ LA META",IF(AND(H64&gt;=95,H64&lt;=105,H67&lt;95),"VERDE:AUNQUE EL INDICADOR ES VERDE, HAY VARIACIÓN EN VARIABLES",IF(AND(H64&gt;=95,H64&lt;=105,H67&gt;105),"VERDE:AUNQUE EL INDICADOR ES VERDE, HAY VARIACIÓN EN VARIABLES",IF(AND(H64&gt;=95,H64&lt;=105,H69&lt;95),"VERDE:AUNQUE EL INDICADOR ES VERDE, HAY VARIACIÓN EN VARIABLES",IF(AND(H64&gt;=95,H64&lt;=105,H69&gt;105),"VERDE:AUNQUE EL INDICADOR ES VERDE, HAY VARIACIÓN EN VARIABLES",IF(OR(AND(H64&gt;=90,H64&lt;95),AND(H64&gt;105,H64&lt;=110)),"AMARILLO",IF(OR(H64&lt;90,H64&gt;110),"ROJO",IF(AND(D64&lt;&gt;0,E64=0),"ROJO","")))))))))&amp;". 
"&amp;IF(AND(D64=0,E64=0),"NO",IF(OR(H64&lt;95,H64&gt;105),"SI","NO"))&amp;" hubo variación en el indicador y "&amp;IF(AND(D67=0,D69=0,H67=0,H69=0),"NO",IF(OR(H67&lt;95,H67&gt;105,H69&lt;95,H69&gt;105),"SI","NO"))&amp;" hubo variación en variables.")</f>
        <v>El indicador al final del período de evaluación registró un alcanzado del 3.1 por ciento del presupuesto federal institucional destinado a investigación científica y desarrollo tecnológico para la salud en el año actual (con respecto al Presupuesto federal total institucional en el año actual), en comparación con la meta programada del 1.6 por ciento, representa un cumplimiento de la meta del 193.8 por ciento, colocando el indicador en un semáforo de color ROJO. 
SI hubo variación en el indicador y SI hubo variación en variables.</v>
      </c>
      <c r="K65" s="96"/>
      <c r="L65" s="96"/>
      <c r="M65" s="96"/>
      <c r="N65" s="96"/>
      <c r="O65" s="96"/>
      <c r="P65" s="96"/>
      <c r="Q65" s="96"/>
      <c r="R65" s="96"/>
      <c r="S65" s="97"/>
      <c r="U65" s="10" t="str">
        <f>IF(AND(D64=0,E64=0),"NO",IF(OR(H64&lt;95,H64&gt;105),"SI","NO"))&amp;"-"&amp;IF(AND(D67=0,D69=0,H67=0,H69=0),"NO",IF(OR(H67&lt;95,H67&gt;105,H69&lt;95,H69&gt;105),"SI","NO"))</f>
        <v>SI-SI</v>
      </c>
      <c r="V65" s="11" t="str">
        <f>IF(AND(D64=0,E64=0),"",IF(AND(D64=0,E64=0),"NO",IF(OR(H64&lt;95,H64&gt;105),"SI","NO"))&amp;" HUBO VARIACIÓN EN EL INDICADOR.
"&amp;IF(AND(D67=0,D69=0,H67=0,H69=0),"NO",IF(OR(H67&lt;95,H67&gt;105,H69&lt;95,H69&gt;105),"SI","NO"))&amp;" HUBO VARIACIÓN EN LAS VARIABLES.")</f>
        <v>SI HUBO VARIACIÓN EN EL INDICADOR.
SI HUBO VARIACIÓN EN LAS VARIABLES.</v>
      </c>
    </row>
    <row r="66" spans="1:22" ht="258" customHeight="1" x14ac:dyDescent="0.25">
      <c r="A66" s="112"/>
      <c r="B66" s="62"/>
      <c r="C66" s="65"/>
      <c r="D66" s="68"/>
      <c r="E66" s="68"/>
      <c r="F66" s="38"/>
      <c r="G66" s="39"/>
      <c r="H66" s="38"/>
      <c r="I66" s="39"/>
      <c r="J66" s="105" t="s">
        <v>65</v>
      </c>
      <c r="K66" s="106"/>
      <c r="L66" s="106"/>
      <c r="M66" s="106"/>
      <c r="N66" s="106"/>
      <c r="O66" s="106"/>
      <c r="P66" s="106"/>
      <c r="Q66" s="106"/>
      <c r="R66" s="106"/>
      <c r="S66" s="107"/>
      <c r="V66" s="11" t="str">
        <f>IF(LEN(J66)&gt;2075,"ATENCIÓN: LONGITUD MAYOR A 2000 CARACTERES
REDUCIR NÚMERO DE CARACTERES DEL COMENTARIO",
IF(AND(D64=0,E64=0),"",IF(U65="NO-NO","INCORPORAR LAS EXPLICACIONES A LAS CAUSAS QUE CONTRIBUYERON AL LOGRO DE LA META COMPROMETIDA EN EL INDICADOR.",
IF(U65="SI-SI","INCORPORAR LAS EXPLICACIONES A LAS CAUSAS  DE LAS VARIACIONES DEL ANÁLISIS DE LA META COMPROMETIDA EN EL INDICADOR Y DE SUS VARIABLES.",
IF(U65="SI-NO","A PESAR DE QUE SE LOGRO EL CUMPLIMIENTO DE LA META COMPROMETIDA DE SUS VARIABLES; 
DEBERÁ INCORPORAR LAS EXPLICACIONES A LAS CAUSAS  DE LAS VARIACIONES DEL ANÁLISIS DE LA META COMPROMETIDA EN EL INDICADOR.",
IF(U65="NO-SI","A PESAR DE QUE SE LOGRO EL CUMPLIMIENTO DE LA META COMPROMETIDA DEL INDICADOR; 
DEBERÁ INCORPORAR LAS EXPLICACIONES A LAS CAUSAS  DE LAS VARIACIONES DEL ANÁLISIS DE LA META COMPROMETIDA DE SUS VARIABLES.",""))))))</f>
        <v>INCORPORAR LAS EXPLICACIONES A LAS CAUSAS  DE LAS VARIACIONES DEL ANÁLISIS DE LA META COMPROMETIDA EN EL INDICADOR Y DE SUS VARIABLES.</v>
      </c>
    </row>
    <row r="67" spans="1:22" ht="48" customHeight="1" x14ac:dyDescent="0.25">
      <c r="A67" s="112"/>
      <c r="B67" s="46" t="s">
        <v>23</v>
      </c>
      <c r="C67" s="102" t="s">
        <v>40</v>
      </c>
      <c r="D67" s="50">
        <v>8820689</v>
      </c>
      <c r="E67" s="50">
        <v>17484495</v>
      </c>
      <c r="F67" s="36">
        <f t="shared" ref="F67" si="7">E67-D67</f>
        <v>8663806</v>
      </c>
      <c r="G67" s="37"/>
      <c r="H67" s="36">
        <f t="shared" ref="H67" si="8">IF(D67=0,0,ROUND(E67/D67*100,1))</f>
        <v>198.2</v>
      </c>
      <c r="I67" s="37"/>
      <c r="J67" s="40" t="s">
        <v>25</v>
      </c>
      <c r="K67" s="41"/>
      <c r="L67" s="41"/>
      <c r="M67" s="41"/>
      <c r="N67" s="41"/>
      <c r="O67" s="41"/>
      <c r="P67" s="41"/>
      <c r="Q67" s="41"/>
      <c r="R67" s="41"/>
      <c r="S67" s="42"/>
    </row>
    <row r="68" spans="1:22" ht="187.5" customHeight="1" x14ac:dyDescent="0.25">
      <c r="A68" s="112"/>
      <c r="B68" s="101"/>
      <c r="C68" s="103"/>
      <c r="D68" s="104"/>
      <c r="E68" s="104"/>
      <c r="F68" s="38"/>
      <c r="G68" s="39"/>
      <c r="H68" s="38"/>
      <c r="I68" s="39"/>
      <c r="J68" s="105" t="s">
        <v>55</v>
      </c>
      <c r="K68" s="106"/>
      <c r="L68" s="106"/>
      <c r="M68" s="106"/>
      <c r="N68" s="106"/>
      <c r="O68" s="106"/>
      <c r="P68" s="106"/>
      <c r="Q68" s="106"/>
      <c r="R68" s="106"/>
      <c r="S68" s="107"/>
      <c r="V68" s="11" t="str">
        <f>IF(LEN(J68)&gt;2075,"ATENCIÓN: LONGITUD MAYOR A 2000 CARACTERES
REDUCIR NÚMERO DE CARACTERES DEL COMENTARIO",
IF(AND(D64=0,E64=0),"",IF(U65="NO-NO","",
IF(U65="SI-SI","ESPECIFICAR LOS RIESGOS PARA LA POBLACIÓN QUE ATIENDE EL PROGRAMA O LA INSTITUCIÓN DERIVADO DE UNA VARIACIÓN META COMPROMETIDA EN EL INDICADOR O DE CUALQUIERA DE SUS VARIABLES.",
IF(U65="SI-NO","A PESAR DE QUE SE LOGRO EL CUMPLIMIENTO DE LA META COMPROMETIDA DE SUS VARIABLES; 
DEBERÁ ESPECIFICAR LOS RIESGOS PARA LA POBLACIÓN QUE ATIENDE EL PROGRAMA O LA INSTITUCIÓN DERIVADO DE UNA VARIACIÓN META COMPROMETIDA EN EL INDICADOR.",
IF(U65="NO-SI","A PESAR DE QUE SE LOGRO EL CUMPLIMIENTO DE LA META COMPROMETIDA DEL INDICADOR; 
DEBERÁ ESPECIFICAR LOS RIESGOS PARA LA POBLACIÓN QUE ATIENDE EL PROGRAMA O LA INSTITUCIÓN DERIVADO DE UNA VARIACIÓN META COMPROMETIDA DE SUS VARIABLES.",""))))))</f>
        <v>ESPECIFICAR LOS RIESGOS PARA LA POBLACIÓN QUE ATIENDE EL PROGRAMA O LA INSTITUCIÓN DERIVADO DE UNA VARIACIÓN META COMPROMETIDA EN EL INDICADOR O DE CUALQUIERA DE SUS VARIABLES.</v>
      </c>
    </row>
    <row r="69" spans="1:22" ht="42.75" customHeight="1" x14ac:dyDescent="0.25">
      <c r="A69" s="112"/>
      <c r="B69" s="46" t="s">
        <v>26</v>
      </c>
      <c r="C69" s="48" t="s">
        <v>41</v>
      </c>
      <c r="D69" s="50">
        <v>561808201</v>
      </c>
      <c r="E69" s="50">
        <v>560002206</v>
      </c>
      <c r="F69" s="36">
        <f>E69-D69</f>
        <v>-1805995</v>
      </c>
      <c r="G69" s="37"/>
      <c r="H69" s="36">
        <f>IF(D69=0,0,ROUND(E69/D69*100,1))</f>
        <v>99.7</v>
      </c>
      <c r="I69" s="37"/>
      <c r="J69" s="40" t="s">
        <v>28</v>
      </c>
      <c r="K69" s="41"/>
      <c r="L69" s="41"/>
      <c r="M69" s="41"/>
      <c r="N69" s="41"/>
      <c r="O69" s="41"/>
      <c r="P69" s="41"/>
      <c r="Q69" s="41"/>
      <c r="R69" s="41"/>
      <c r="S69" s="42"/>
    </row>
    <row r="70" spans="1:22" ht="207" customHeight="1" thickBot="1" x14ac:dyDescent="0.3">
      <c r="A70" s="113"/>
      <c r="B70" s="47"/>
      <c r="C70" s="49"/>
      <c r="D70" s="51"/>
      <c r="E70" s="51"/>
      <c r="F70" s="52"/>
      <c r="G70" s="53"/>
      <c r="H70" s="52"/>
      <c r="I70" s="53"/>
      <c r="J70" s="108" t="s">
        <v>56</v>
      </c>
      <c r="K70" s="109"/>
      <c r="L70" s="109"/>
      <c r="M70" s="109"/>
      <c r="N70" s="109"/>
      <c r="O70" s="109"/>
      <c r="P70" s="109"/>
      <c r="Q70" s="109"/>
      <c r="R70" s="109"/>
      <c r="S70" s="110"/>
      <c r="V70" s="11" t="str">
        <f>IF(LEN(J70)&gt;2075,"ATENCIÓN: LONGITUD MAYOR A 2000 CARACTERES
REDUCIR NÚMERO DE CARACTERES DEL COMENTARIO",
IF(AND(D64=0,E64=0),"",IF(U65="NO-NO","",
IF(U65="SI-SI","REFERIR LAS ACCIONES ESPECÍFICAS A DESARROLLAR POR LA INSTITUCIÓN PARA REGULARIZAR EL CUMPLIMIENTO DE LA META COMPROMETIDA EN EL INDICADOR O DE CUALQUIERA DE SUS VARIABLES.",
IF(U65="SI-NO","A PESAR DE QUE SE LOGRO EL CUMPLIMIENTO DE LA META COMPROMETIDA DE SUS VARIABLES; 
DEBERÁ REFERIR LAS ACCIONES ESPECÍFICAS A DESARROLLAR POR LA INSTITUCIÓN PARA REGULARIZAR EL CUMPLIMIENTO DE LA META COMPROMETIDA EN EL INDICADOR.",
IF(U65="NO-SI","A PESAR DE QUE SE LOGRO EL CUMPLIMIENTO DE LA META COMPROMETIDA DEL INDICADOR; 
DEBERÁ REFERIR LAS ACCIONES ESPECÍFICAS A DESARROLLAR POR LA INSTITUCIÓN PARA REGULARIZAR EL CUMPLIMIENTO DE LA META COMPROMETIDA DE SUS VARIABLES.",""))))))</f>
        <v>REFERIR LAS ACCIONES ESPECÍFICAS A DESARROLLAR POR LA INSTITUCIÓN PARA REGULARIZAR EL CUMPLIMIENTO DE LA META COMPROMETIDA EN EL INDICADOR O DE CUALQUIERA DE SUS VARIABLES.</v>
      </c>
    </row>
    <row r="71" spans="1:22" ht="342.75" customHeight="1" thickBot="1" x14ac:dyDescent="0.3">
      <c r="A71" s="71" t="s">
        <v>29</v>
      </c>
      <c r="B71" s="72"/>
      <c r="C71" s="72"/>
      <c r="D71" s="72"/>
      <c r="E71" s="72"/>
      <c r="F71" s="72"/>
      <c r="G71" s="72"/>
      <c r="H71" s="72"/>
      <c r="I71" s="72"/>
      <c r="J71" s="72"/>
      <c r="K71" s="72"/>
      <c r="L71" s="72"/>
      <c r="M71" s="72"/>
      <c r="N71" s="72"/>
      <c r="O71" s="72"/>
      <c r="P71" s="72"/>
      <c r="Q71" s="72"/>
      <c r="R71" s="72"/>
      <c r="S71" s="73"/>
    </row>
    <row r="72" spans="1:22" ht="20.25" customHeight="1" thickBot="1" x14ac:dyDescent="0.3">
      <c r="A72" s="12"/>
      <c r="B72" s="13"/>
      <c r="C72" s="14"/>
      <c r="D72" s="15"/>
      <c r="E72" s="15"/>
      <c r="F72" s="16"/>
      <c r="G72" s="16"/>
      <c r="H72" s="16"/>
      <c r="I72" s="16"/>
      <c r="J72" s="17"/>
      <c r="K72" s="17"/>
      <c r="L72" s="17"/>
      <c r="M72" s="17"/>
      <c r="N72" s="17"/>
      <c r="O72" s="17"/>
      <c r="P72" s="17"/>
      <c r="Q72" s="17"/>
      <c r="R72" s="17"/>
      <c r="S72" s="17"/>
    </row>
    <row r="73" spans="1:22" ht="26.25" customHeight="1" x14ac:dyDescent="0.45">
      <c r="A73" s="74" t="s">
        <v>7</v>
      </c>
      <c r="B73" s="77" t="s">
        <v>8</v>
      </c>
      <c r="C73" s="78"/>
      <c r="D73" s="83" t="s">
        <v>9</v>
      </c>
      <c r="E73" s="83"/>
      <c r="F73" s="83" t="s">
        <v>10</v>
      </c>
      <c r="G73" s="83"/>
      <c r="H73" s="83"/>
      <c r="I73" s="83"/>
      <c r="J73" s="84" t="s">
        <v>11</v>
      </c>
      <c r="K73" s="85"/>
      <c r="L73" s="85"/>
      <c r="M73" s="85"/>
      <c r="N73" s="85"/>
      <c r="O73" s="85"/>
      <c r="P73" s="85"/>
      <c r="Q73" s="85"/>
      <c r="R73" s="85"/>
      <c r="S73" s="86"/>
    </row>
    <row r="74" spans="1:22" ht="30" customHeight="1" x14ac:dyDescent="0.45">
      <c r="A74" s="75"/>
      <c r="B74" s="79"/>
      <c r="C74" s="80"/>
      <c r="D74" s="8" t="s">
        <v>12</v>
      </c>
      <c r="E74" s="8" t="s">
        <v>13</v>
      </c>
      <c r="F74" s="93" t="s">
        <v>14</v>
      </c>
      <c r="G74" s="93"/>
      <c r="H74" s="93" t="s">
        <v>15</v>
      </c>
      <c r="I74" s="93"/>
      <c r="J74" s="87"/>
      <c r="K74" s="88"/>
      <c r="L74" s="88"/>
      <c r="M74" s="88"/>
      <c r="N74" s="88"/>
      <c r="O74" s="88"/>
      <c r="P74" s="88"/>
      <c r="Q74" s="88"/>
      <c r="R74" s="88"/>
      <c r="S74" s="89"/>
    </row>
    <row r="75" spans="1:22" ht="26.25" customHeight="1" x14ac:dyDescent="0.25">
      <c r="A75" s="76"/>
      <c r="B75" s="81"/>
      <c r="C75" s="82"/>
      <c r="D75" s="9" t="s">
        <v>16</v>
      </c>
      <c r="E75" s="9" t="s">
        <v>17</v>
      </c>
      <c r="F75" s="94" t="s">
        <v>18</v>
      </c>
      <c r="G75" s="94"/>
      <c r="H75" s="94" t="s">
        <v>19</v>
      </c>
      <c r="I75" s="94"/>
      <c r="J75" s="90"/>
      <c r="K75" s="91"/>
      <c r="L75" s="91"/>
      <c r="M75" s="91"/>
      <c r="N75" s="91"/>
      <c r="O75" s="91"/>
      <c r="P75" s="91"/>
      <c r="Q75" s="91"/>
      <c r="R75" s="91"/>
      <c r="S75" s="92"/>
    </row>
    <row r="76" spans="1:22" ht="37.5" customHeight="1" x14ac:dyDescent="0.25">
      <c r="A76" s="57">
        <v>11</v>
      </c>
      <c r="B76" s="60" t="s">
        <v>20</v>
      </c>
      <c r="C76" s="63" t="s">
        <v>42</v>
      </c>
      <c r="D76" s="66">
        <f>IF(D81=0,0,ROUND(D79/D81*100,1))</f>
        <v>92.6</v>
      </c>
      <c r="E76" s="66">
        <f>IF(E81=0,0,ROUND(E79/E81*100,1))</f>
        <v>92.6</v>
      </c>
      <c r="F76" s="36">
        <f>E76-D76</f>
        <v>0</v>
      </c>
      <c r="G76" s="37"/>
      <c r="H76" s="36">
        <f>IF(D76=0,0,ROUND(E76/D76*100,1))</f>
        <v>100</v>
      </c>
      <c r="I76" s="37"/>
      <c r="J76" s="40" t="s">
        <v>22</v>
      </c>
      <c r="K76" s="41"/>
      <c r="L76" s="41"/>
      <c r="M76" s="41"/>
      <c r="N76" s="41"/>
      <c r="O76" s="41"/>
      <c r="P76" s="41"/>
      <c r="Q76" s="41"/>
      <c r="R76" s="41"/>
      <c r="S76" s="42"/>
    </row>
    <row r="77" spans="1:22" ht="224.25" customHeight="1" x14ac:dyDescent="0.25">
      <c r="A77" s="58"/>
      <c r="B77" s="61"/>
      <c r="C77" s="64"/>
      <c r="D77" s="67"/>
      <c r="E77" s="67"/>
      <c r="F77" s="69"/>
      <c r="G77" s="70"/>
      <c r="H77" s="69"/>
      <c r="I77" s="70"/>
      <c r="J77" s="95" t="str">
        <f>IF(AND(D76=0,E76=0),"","El indicador al final del período de evaluación registró un alcanzado del "&amp;E76&amp;" por ciento de ocupación de plazas de investigador en el año actual, en comparación con la meta programada del "&amp;D76&amp;" por ciento, representa un cumplimiento de la meta del "&amp;H76&amp;" por ciento, colocando el indicador en un semáforo de color "&amp;IF(AND(D76=0,H76=0),"",IF(AND(H76&gt;=95,H76&lt;=105,H79&gt;=95,H79&lt;=105,H81&gt;=95,H81&lt;=105),"VERDE:SE LOGRÓ LA META",IF(AND(H76&gt;=95,H76&lt;=105,H79&lt;95),"VERDE:AUNQUE EL INDICADOR ES VERDE, HAY VARIACIÓN EN VARIABLES",IF(AND(H76&gt;=95,H76&lt;=105,H79&gt;105),"VERDE:AUNQUE EL INDICADOR ES VERDE, HAY VARIACIÓN EN VARIABLES",IF(AND(H76&gt;=95,H76&lt;=105,H81&lt;95),"VERDE:AUNQUE EL INDICADOR ES VERDE, HAY VARIACIÓN EN VARIABLES",IF(AND(H76&gt;=95,H76&lt;=105,H81&gt;105),"VERDE:AUNQUE EL INDICADOR ES VERDE, HAY VARIACIÓN EN VARIABLES",IF(OR(AND(H76&gt;=90,H76&lt;95),AND(H76&gt;105,H76&lt;=110)),"AMARILLO",IF(OR(H76&lt;90,H76&gt;110),"ROJO",IF(AND(D76&lt;&gt;0,E76=0),"ROJO","")))))))))&amp;". 
"&amp;IF(AND(D76=0,E76=0),"NO",IF(OR(H76&lt;95,H76&gt;105),"SI","NO"))&amp;" hubo variación en el indicador y "&amp;IF(AND(D79=0,D81=0,H79=0,H81=0),"NO",IF(OR(H79&lt;95,H79&gt;105,H81&lt;95,H81&gt;105),"SI","NO"))&amp;" hubo variación en variables.")</f>
        <v>El indicador al final del período de evaluación registró un alcanzado del 92.6 por ciento de ocupación de plazas de investigador en el año actual, en comparación con la meta programada del 92.6 por ciento, representa un cumplimiento de la meta del 100 por ciento, colocando el indicador en un semáforo de color VERDE:SE LOGRÓ LA META. 
NO hubo variación en el indicador y NO hubo variación en variables.</v>
      </c>
      <c r="K77" s="96"/>
      <c r="L77" s="96"/>
      <c r="M77" s="96"/>
      <c r="N77" s="96"/>
      <c r="O77" s="96"/>
      <c r="P77" s="96"/>
      <c r="Q77" s="96"/>
      <c r="R77" s="96"/>
      <c r="S77" s="97"/>
      <c r="U77" s="10" t="str">
        <f>IF(AND(D76=0,E76=0),"NO",IF(OR(H76&lt;95,H76&gt;105),"SI","NO"))&amp;"-"&amp;IF(AND(D79=0,D81=0,H79=0,H81=0),"NO",IF(OR(H79&lt;95,H79&gt;105,H81&lt;95,H81&gt;105),"SI","NO"))</f>
        <v>NO-NO</v>
      </c>
      <c r="V77" s="11" t="str">
        <f>IF(AND(D76=0,E76=0),"",IF(AND(D76=0,E76=0),"NO",IF(OR(H76&lt;95,H76&gt;105),"SI","NO"))&amp;" HUBO VARIACIÓN EN EL INDICADOR.
"&amp;IF(AND(D79=0,D81=0,H79=0,H81=0),"NO",IF(OR(H79&lt;95,H79&gt;105,H81&lt;95,H81&gt;105),"SI","NO"))&amp;" HUBO VARIACIÓN EN LAS VARIABLES.")</f>
        <v>NO HUBO VARIACIÓN EN EL INDICADOR.
NO HUBO VARIACIÓN EN LAS VARIABLES.</v>
      </c>
    </row>
    <row r="78" spans="1:22" ht="292.5" customHeight="1" x14ac:dyDescent="0.25">
      <c r="A78" s="58"/>
      <c r="B78" s="62"/>
      <c r="C78" s="65"/>
      <c r="D78" s="68"/>
      <c r="E78" s="68"/>
      <c r="F78" s="38"/>
      <c r="G78" s="39"/>
      <c r="H78" s="38"/>
      <c r="I78" s="39"/>
      <c r="J78" s="98" t="s">
        <v>60</v>
      </c>
      <c r="K78" s="99"/>
      <c r="L78" s="99"/>
      <c r="M78" s="99"/>
      <c r="N78" s="99"/>
      <c r="O78" s="99"/>
      <c r="P78" s="99"/>
      <c r="Q78" s="99"/>
      <c r="R78" s="99"/>
      <c r="S78" s="100"/>
      <c r="V78" s="11" t="str">
        <f>IF(LEN(J78)&gt;2075,"ATENCIÓN: LONGITUD MAYOR A 2000 CARACTERES
REDUCIR NÚMERO DE CARACTERES DEL COMENTARIO",
IF(AND(D76=0,E76=0),"",IF(U77="NO-NO","INCORPORAR LAS EXPLICACIONES A LAS CAUSAS QUE CONTRIBUYERON AL LOGRO DE LA META COMPROMETIDA EN EL INDICADOR.",
IF(U77="SI-SI","INCORPORAR LAS EXPLICACIONES A LAS CAUSAS  DE LAS VARIACIONES DEL ANÁLISIS DE LA META COMPROMETIDA EN EL INDICADOR Y DE SUS VARIABLES.",
IF(U77="SI-NO","A PESAR DE QUE SE LOGRO EL CUMPLIMIENTO DE LA META COMPROMETIDA DE SUS VARIABLES; 
DEBERÁ INCORPORAR LAS EXPLICACIONES A LAS CAUSAS  DE LAS VARIACIONES DEL ANÁLISIS DE LA META COMPROMETIDA EN EL INDICADOR.",
IF(U77="NO-SI","A PESAR DE QUE SE LOGRO EL CUMPLIMIENTO DE LA META COMPROMETIDA DEL INDICADOR; 
DEBERÁ INCORPORAR LAS EXPLICACIONES A LAS CAUSAS  DE LAS VARIACIONES DEL ANÁLISIS DE LA META COMPROMETIDA DE SUS VARIABLES.",""))))))</f>
        <v>INCORPORAR LAS EXPLICACIONES A LAS CAUSAS QUE CONTRIBUYERON AL LOGRO DE LA META COMPROMETIDA EN EL INDICADOR.</v>
      </c>
    </row>
    <row r="79" spans="1:22" ht="33" customHeight="1" x14ac:dyDescent="0.25">
      <c r="A79" s="58"/>
      <c r="B79" s="46" t="s">
        <v>23</v>
      </c>
      <c r="C79" s="102" t="s">
        <v>43</v>
      </c>
      <c r="D79" s="50">
        <v>75</v>
      </c>
      <c r="E79" s="50">
        <v>75</v>
      </c>
      <c r="F79" s="36">
        <f t="shared" ref="F79" si="9">E79-D79</f>
        <v>0</v>
      </c>
      <c r="G79" s="37"/>
      <c r="H79" s="36">
        <f t="shared" ref="H79" si="10">IF(D79=0,0,ROUND(E79/D79*100,1))</f>
        <v>100</v>
      </c>
      <c r="I79" s="37"/>
      <c r="J79" s="40" t="s">
        <v>25</v>
      </c>
      <c r="K79" s="41"/>
      <c r="L79" s="41"/>
      <c r="M79" s="41"/>
      <c r="N79" s="41"/>
      <c r="O79" s="41"/>
      <c r="P79" s="41"/>
      <c r="Q79" s="41"/>
      <c r="R79" s="41"/>
      <c r="S79" s="42"/>
    </row>
    <row r="80" spans="1:22" ht="232.5" customHeight="1" x14ac:dyDescent="0.25">
      <c r="A80" s="58"/>
      <c r="B80" s="101"/>
      <c r="C80" s="103"/>
      <c r="D80" s="104"/>
      <c r="E80" s="104"/>
      <c r="F80" s="38"/>
      <c r="G80" s="39"/>
      <c r="H80" s="38"/>
      <c r="I80" s="39"/>
      <c r="J80" s="43" t="s">
        <v>55</v>
      </c>
      <c r="K80" s="44"/>
      <c r="L80" s="44"/>
      <c r="M80" s="44"/>
      <c r="N80" s="44"/>
      <c r="O80" s="44"/>
      <c r="P80" s="44"/>
      <c r="Q80" s="44"/>
      <c r="R80" s="44"/>
      <c r="S80" s="45"/>
      <c r="V80" s="11" t="str">
        <f>IF(LEN(J80)&gt;2075,"ATENCIÓN: LONGITUD MAYOR A 2000 CARACTERES
REDUCIR NÚMERO DE CARACTERES DEL COMENTARIO",
IF(AND(D76=0,E76=0),"",IF(U77="NO-NO","",
IF(U77="SI-SI","ESPECIFICAR LOS RIESGOS PARA LA POBLACIÓN QUE ATIENDE EL PROGRAMA O LA INSTITUCIÓN DERIVADO DE UNA VARIACIÓN META COMPROMETIDA EN EL INDICADOR O DE CUALQUIERA DE SUS VARIABLES.",
IF(U77="SI-NO","A PESAR DE QUE SE LOGRO EL CUMPLIMIENTO DE LA META COMPROMETIDA DE SUS VARIABLES; 
DEBERÁ ESPECIFICAR LOS RIESGOS PARA LA POBLACIÓN QUE ATIENDE EL PROGRAMA O LA INSTITUCIÓN DERIVADO DE UNA VARIACIÓN META COMPROMETIDA EN EL INDICADOR.",
IF(U77="NO-SI","A PESAR DE QUE SE LOGRO EL CUMPLIMIENTO DE LA META COMPROMETIDA DEL INDICADOR; 
DEBERÁ ESPECIFICAR LOS RIESGOS PARA LA POBLACIÓN QUE ATIENDE EL PROGRAMA O LA INSTITUCIÓN DERIVADO DE UNA VARIACIÓN META COMPROMETIDA DE SUS VARIABLES.",""))))))</f>
        <v/>
      </c>
    </row>
    <row r="81" spans="1:22" ht="33.75" customHeight="1" x14ac:dyDescent="0.25">
      <c r="A81" s="58"/>
      <c r="B81" s="46" t="s">
        <v>26</v>
      </c>
      <c r="C81" s="48" t="s">
        <v>44</v>
      </c>
      <c r="D81" s="50">
        <v>81</v>
      </c>
      <c r="E81" s="50">
        <v>81</v>
      </c>
      <c r="F81" s="36">
        <f>E81-D81</f>
        <v>0</v>
      </c>
      <c r="G81" s="37"/>
      <c r="H81" s="36">
        <f>IF(D81=0,0,ROUND(E81/D81*100,1))</f>
        <v>100</v>
      </c>
      <c r="I81" s="37"/>
      <c r="J81" s="40" t="s">
        <v>28</v>
      </c>
      <c r="K81" s="41"/>
      <c r="L81" s="41"/>
      <c r="M81" s="41"/>
      <c r="N81" s="41"/>
      <c r="O81" s="41"/>
      <c r="P81" s="41"/>
      <c r="Q81" s="41"/>
      <c r="R81" s="41"/>
      <c r="S81" s="42"/>
    </row>
    <row r="82" spans="1:22" ht="238.5" customHeight="1" thickBot="1" x14ac:dyDescent="0.3">
      <c r="A82" s="59"/>
      <c r="B82" s="47"/>
      <c r="C82" s="49"/>
      <c r="D82" s="51"/>
      <c r="E82" s="51"/>
      <c r="F82" s="52"/>
      <c r="G82" s="53"/>
      <c r="H82" s="52"/>
      <c r="I82" s="53"/>
      <c r="J82" s="54" t="s">
        <v>61</v>
      </c>
      <c r="K82" s="55"/>
      <c r="L82" s="55"/>
      <c r="M82" s="55"/>
      <c r="N82" s="55"/>
      <c r="O82" s="55"/>
      <c r="P82" s="55"/>
      <c r="Q82" s="55"/>
      <c r="R82" s="55"/>
      <c r="S82" s="56"/>
      <c r="V82" s="11" t="str">
        <f>IF(LEN(J82)&gt;2075,"ATENCIÓN: LONGITUD MAYOR A 2000 CARACTERES
REDUCIR NÚMERO DE CARACTERES DEL COMENTARIO",
IF(AND(D76=0,E76=0),"",IF(U77="NO-NO","",
IF(U77="SI-SI","REFERIR LAS ACCIONES ESPECÍFICAS A DESARROLLAR POR LA INSTITUCIÓN PARA REGULARIZAR EL CUMPLIMIENTO DE LA META COMPROMETIDA EN EL INDICADOR O DE CUALQUIERA DE SUS VARIABLES.",
IF(U77="SI-NO","A PESAR DE QUE SE LOGRO EL CUMPLIMIENTO DE LA META COMPROMETIDA DE SUS VARIABLES; 
DEBERÁ REFERIR LAS ACCIONES ESPECÍFICAS A DESARROLLAR POR LA INSTITUCIÓN PARA REGULARIZAR EL CUMPLIMIENTO DE LA META COMPROMETIDA EN EL INDICADOR.",
IF(U77="NO-SI","A PESAR DE QUE SE LOGRO EL CUMPLIMIENTO DE LA META COMPROMETIDA DEL INDICADOR; 
DEBERÁ REFERIR LAS ACCIONES ESPECÍFICAS A DESARROLLAR POR LA INSTITUCIÓN PARA REGULARIZAR EL CUMPLIMIENTO DE LA META COMPROMETIDA DE SUS VARIABLES.",""))))))</f>
        <v/>
      </c>
    </row>
    <row r="83" spans="1:22" ht="351" customHeight="1" x14ac:dyDescent="0.25">
      <c r="A83" s="31" t="s">
        <v>45</v>
      </c>
      <c r="B83" s="31"/>
      <c r="C83" s="31"/>
      <c r="D83" s="31"/>
      <c r="E83" s="31"/>
      <c r="F83" s="31"/>
      <c r="G83" s="31"/>
      <c r="H83" s="31"/>
      <c r="I83" s="31"/>
      <c r="J83" s="31"/>
      <c r="K83" s="31"/>
      <c r="L83" s="31"/>
      <c r="M83" s="31"/>
      <c r="N83" s="31"/>
      <c r="O83" s="31"/>
      <c r="P83" s="31"/>
      <c r="Q83" s="31"/>
      <c r="R83" s="31"/>
      <c r="S83" s="31"/>
    </row>
    <row r="84" spans="1:22" ht="23.25" customHeight="1" x14ac:dyDescent="0.25">
      <c r="A84" s="18"/>
      <c r="B84" s="18"/>
      <c r="C84" s="18"/>
      <c r="D84" s="18"/>
      <c r="E84" s="18"/>
      <c r="F84" s="18"/>
      <c r="G84" s="18"/>
      <c r="H84" s="18"/>
      <c r="I84" s="18"/>
      <c r="J84" s="18"/>
      <c r="K84" s="18"/>
      <c r="L84" s="18"/>
      <c r="M84" s="18"/>
      <c r="N84" s="18"/>
      <c r="O84" s="18"/>
      <c r="P84" s="18"/>
      <c r="Q84" s="18"/>
      <c r="R84" s="18"/>
      <c r="S84" s="18"/>
    </row>
    <row r="85" spans="1:22" ht="39" customHeight="1" x14ac:dyDescent="0.5">
      <c r="A85" s="19"/>
      <c r="B85" s="20"/>
      <c r="C85" s="32" t="s">
        <v>46</v>
      </c>
      <c r="D85" s="32"/>
      <c r="E85" s="32"/>
      <c r="F85" s="20"/>
      <c r="G85" s="20"/>
      <c r="H85" s="20"/>
      <c r="I85" s="20"/>
      <c r="J85" s="32" t="s">
        <v>47</v>
      </c>
      <c r="K85" s="32"/>
      <c r="L85" s="32"/>
      <c r="M85" s="32"/>
      <c r="N85" s="32"/>
      <c r="O85" s="32"/>
      <c r="P85" s="32"/>
      <c r="Q85" s="32"/>
      <c r="R85" s="32"/>
      <c r="S85" s="21"/>
    </row>
    <row r="86" spans="1:22" ht="127.5" customHeight="1" thickBot="1" x14ac:dyDescent="0.55000000000000004">
      <c r="A86" s="19"/>
      <c r="B86" s="20"/>
      <c r="C86" s="33" t="s">
        <v>66</v>
      </c>
      <c r="D86" s="34"/>
      <c r="E86" s="34"/>
      <c r="F86" s="20"/>
      <c r="G86" s="20"/>
      <c r="H86" s="20"/>
      <c r="I86" s="20"/>
      <c r="J86" s="34" t="s">
        <v>57</v>
      </c>
      <c r="K86" s="34"/>
      <c r="L86" s="34"/>
      <c r="M86" s="34"/>
      <c r="N86" s="34"/>
      <c r="O86" s="34"/>
      <c r="P86" s="34"/>
      <c r="Q86" s="34"/>
      <c r="R86" s="34"/>
      <c r="S86" s="21"/>
    </row>
    <row r="87" spans="1:22" ht="90.75" customHeight="1" x14ac:dyDescent="0.25">
      <c r="A87" s="19"/>
      <c r="B87" s="20"/>
      <c r="C87" s="35" t="s">
        <v>51</v>
      </c>
      <c r="D87" s="28"/>
      <c r="E87" s="28"/>
      <c r="F87" s="20"/>
      <c r="G87" s="20"/>
      <c r="H87" s="20"/>
      <c r="I87" s="20"/>
      <c r="J87" s="35" t="s">
        <v>52</v>
      </c>
      <c r="K87" s="28"/>
      <c r="L87" s="28"/>
      <c r="M87" s="28"/>
      <c r="N87" s="28"/>
      <c r="O87" s="28"/>
      <c r="P87" s="28"/>
      <c r="Q87" s="28"/>
      <c r="R87" s="28"/>
      <c r="S87" s="21"/>
    </row>
    <row r="88" spans="1:22" ht="90.75" customHeight="1" x14ac:dyDescent="0.25">
      <c r="A88" s="19"/>
      <c r="B88" s="20"/>
      <c r="C88" s="22"/>
      <c r="D88" s="26" t="s">
        <v>48</v>
      </c>
      <c r="E88" s="26"/>
      <c r="F88" s="26"/>
      <c r="G88" s="26"/>
      <c r="H88" s="26"/>
      <c r="I88" s="26"/>
      <c r="J88" s="26"/>
      <c r="K88" s="26"/>
      <c r="L88" s="26"/>
      <c r="M88" s="23"/>
      <c r="N88" s="23"/>
      <c r="O88" s="23"/>
      <c r="P88" s="23"/>
      <c r="Q88" s="23"/>
      <c r="R88" s="23"/>
      <c r="S88" s="21"/>
    </row>
    <row r="89" spans="1:22" ht="90.75" customHeight="1" thickBot="1" x14ac:dyDescent="0.3">
      <c r="A89" s="19"/>
      <c r="B89" s="20"/>
      <c r="C89" s="22"/>
      <c r="D89" s="27" t="s">
        <v>58</v>
      </c>
      <c r="E89" s="27"/>
      <c r="F89" s="27"/>
      <c r="G89" s="27"/>
      <c r="H89" s="27"/>
      <c r="I89" s="27"/>
      <c r="J89" s="27"/>
      <c r="K89" s="27"/>
      <c r="L89" s="23"/>
      <c r="M89" s="23"/>
      <c r="N89" s="23"/>
      <c r="O89" s="23"/>
      <c r="P89" s="23"/>
      <c r="Q89" s="23"/>
      <c r="R89" s="23"/>
      <c r="S89" s="21"/>
    </row>
    <row r="90" spans="1:22" ht="90.75" customHeight="1" x14ac:dyDescent="0.25">
      <c r="A90" s="19"/>
      <c r="B90" s="20"/>
      <c r="C90" s="20"/>
      <c r="D90" s="28" t="s">
        <v>49</v>
      </c>
      <c r="E90" s="28"/>
      <c r="F90" s="28"/>
      <c r="G90" s="28"/>
      <c r="H90" s="28"/>
      <c r="I90" s="28"/>
      <c r="J90" s="28"/>
      <c r="K90" s="28"/>
      <c r="L90" s="23"/>
      <c r="M90" s="23"/>
      <c r="N90" s="23"/>
      <c r="O90" s="23"/>
      <c r="P90" s="23"/>
      <c r="Q90" s="23"/>
      <c r="R90" s="23"/>
      <c r="S90" s="21"/>
    </row>
    <row r="91" spans="1:22" ht="122.25" customHeight="1" thickBot="1" x14ac:dyDescent="0.3">
      <c r="A91" s="24"/>
      <c r="B91" s="29" t="s">
        <v>50</v>
      </c>
      <c r="C91" s="30"/>
      <c r="D91" s="30"/>
      <c r="E91" s="30"/>
      <c r="F91" s="30"/>
      <c r="G91" s="30"/>
      <c r="H91" s="30"/>
      <c r="I91" s="30"/>
      <c r="J91" s="30"/>
      <c r="K91" s="30"/>
      <c r="L91" s="30"/>
      <c r="M91" s="30"/>
      <c r="N91" s="30"/>
      <c r="O91" s="30"/>
      <c r="P91" s="30"/>
      <c r="Q91" s="30"/>
      <c r="R91" s="30"/>
      <c r="S91" s="25"/>
    </row>
  </sheetData>
  <sheetProtection algorithmName="SHA-512" hashValue="HphlBbFyU+BO2Ad/TLwzR15hTJejzSlsi7sIe1QwA6cCdx3ThngS7DdndUd16aPnLdenabDyOdraTTBd+eIyog==" saltValue="IvjVuMUiqUqUr+3cQv9lqg==" spinCount="100000" sheet="1" selectLockedCells="1"/>
  <dataConsolidate/>
  <mergeCells count="230">
    <mergeCell ref="E2:M2"/>
    <mergeCell ref="D5:N5"/>
    <mergeCell ref="M8:S8"/>
    <mergeCell ref="D9:J9"/>
    <mergeCell ref="A13:A15"/>
    <mergeCell ref="B13:C15"/>
    <mergeCell ref="D13:E13"/>
    <mergeCell ref="F13:I13"/>
    <mergeCell ref="J13:S15"/>
    <mergeCell ref="F14:G14"/>
    <mergeCell ref="H14:I14"/>
    <mergeCell ref="F15:G15"/>
    <mergeCell ref="H15:I15"/>
    <mergeCell ref="A16:A22"/>
    <mergeCell ref="B16:B18"/>
    <mergeCell ref="C16:C18"/>
    <mergeCell ref="D16:D18"/>
    <mergeCell ref="E16:E18"/>
    <mergeCell ref="F16:G18"/>
    <mergeCell ref="H16:I18"/>
    <mergeCell ref="J16:S16"/>
    <mergeCell ref="J17:S17"/>
    <mergeCell ref="J18:S18"/>
    <mergeCell ref="B19:B20"/>
    <mergeCell ref="C19:C20"/>
    <mergeCell ref="D19:D20"/>
    <mergeCell ref="E19:E20"/>
    <mergeCell ref="F19:G20"/>
    <mergeCell ref="H19:I20"/>
    <mergeCell ref="J19:S19"/>
    <mergeCell ref="J20:S20"/>
    <mergeCell ref="B21:B22"/>
    <mergeCell ref="C21:C22"/>
    <mergeCell ref="D21:D22"/>
    <mergeCell ref="E21:E22"/>
    <mergeCell ref="F21:G22"/>
    <mergeCell ref="H21:I22"/>
    <mergeCell ref="J21:S21"/>
    <mergeCell ref="J22:S22"/>
    <mergeCell ref="A28:A34"/>
    <mergeCell ref="B28:B30"/>
    <mergeCell ref="C28:C30"/>
    <mergeCell ref="D28:D30"/>
    <mergeCell ref="E28:E30"/>
    <mergeCell ref="F28:G30"/>
    <mergeCell ref="A23:S23"/>
    <mergeCell ref="A25:A27"/>
    <mergeCell ref="B25:C27"/>
    <mergeCell ref="D25:E25"/>
    <mergeCell ref="F25:I25"/>
    <mergeCell ref="J25:S27"/>
    <mergeCell ref="F26:G26"/>
    <mergeCell ref="H26:I26"/>
    <mergeCell ref="F27:G27"/>
    <mergeCell ref="H27:I27"/>
    <mergeCell ref="H28:I30"/>
    <mergeCell ref="J28:S28"/>
    <mergeCell ref="J29:S29"/>
    <mergeCell ref="J30:S30"/>
    <mergeCell ref="B31:B32"/>
    <mergeCell ref="C31:C32"/>
    <mergeCell ref="D31:D32"/>
    <mergeCell ref="E31:E32"/>
    <mergeCell ref="F31:G32"/>
    <mergeCell ref="H31:I32"/>
    <mergeCell ref="J31:S31"/>
    <mergeCell ref="J32:S32"/>
    <mergeCell ref="B33:B34"/>
    <mergeCell ref="C33:C34"/>
    <mergeCell ref="D33:D34"/>
    <mergeCell ref="E33:E34"/>
    <mergeCell ref="F33:G34"/>
    <mergeCell ref="H33:I34"/>
    <mergeCell ref="J33:S33"/>
    <mergeCell ref="J34:S34"/>
    <mergeCell ref="A40:A46"/>
    <mergeCell ref="B40:B42"/>
    <mergeCell ref="C40:C42"/>
    <mergeCell ref="D40:D42"/>
    <mergeCell ref="E40:E42"/>
    <mergeCell ref="F40:G42"/>
    <mergeCell ref="A35:S35"/>
    <mergeCell ref="A37:A39"/>
    <mergeCell ref="B37:C39"/>
    <mergeCell ref="D37:E37"/>
    <mergeCell ref="F37:I37"/>
    <mergeCell ref="J37:S39"/>
    <mergeCell ref="F38:G38"/>
    <mergeCell ref="H38:I38"/>
    <mergeCell ref="F39:G39"/>
    <mergeCell ref="H39:I39"/>
    <mergeCell ref="H40:I42"/>
    <mergeCell ref="J40:S40"/>
    <mergeCell ref="J41:S41"/>
    <mergeCell ref="J42:S42"/>
    <mergeCell ref="B43:B44"/>
    <mergeCell ref="C43:C44"/>
    <mergeCell ref="D43:D44"/>
    <mergeCell ref="E43:E44"/>
    <mergeCell ref="F43:G44"/>
    <mergeCell ref="H43:I44"/>
    <mergeCell ref="J43:S43"/>
    <mergeCell ref="J44:S44"/>
    <mergeCell ref="B45:B46"/>
    <mergeCell ref="C45:C46"/>
    <mergeCell ref="D45:D46"/>
    <mergeCell ref="E45:E46"/>
    <mergeCell ref="F45:G46"/>
    <mergeCell ref="H45:I46"/>
    <mergeCell ref="J45:S45"/>
    <mergeCell ref="J46:S46"/>
    <mergeCell ref="A52:A58"/>
    <mergeCell ref="B52:B54"/>
    <mergeCell ref="C52:C54"/>
    <mergeCell ref="D52:D54"/>
    <mergeCell ref="E52:E54"/>
    <mergeCell ref="F52:G54"/>
    <mergeCell ref="A47:S47"/>
    <mergeCell ref="A49:A51"/>
    <mergeCell ref="B49:C51"/>
    <mergeCell ref="D49:E49"/>
    <mergeCell ref="F49:I49"/>
    <mergeCell ref="J49:S51"/>
    <mergeCell ref="F50:G50"/>
    <mergeCell ref="H50:I50"/>
    <mergeCell ref="F51:G51"/>
    <mergeCell ref="H51:I51"/>
    <mergeCell ref="H52:I54"/>
    <mergeCell ref="J52:S52"/>
    <mergeCell ref="J53:S53"/>
    <mergeCell ref="J54:S54"/>
    <mergeCell ref="B55:B56"/>
    <mergeCell ref="C55:C56"/>
    <mergeCell ref="D55:D56"/>
    <mergeCell ref="E55:E56"/>
    <mergeCell ref="F55:G56"/>
    <mergeCell ref="H55:I56"/>
    <mergeCell ref="J55:S55"/>
    <mergeCell ref="J56:S56"/>
    <mergeCell ref="B57:B58"/>
    <mergeCell ref="C57:C58"/>
    <mergeCell ref="D57:D58"/>
    <mergeCell ref="E57:E58"/>
    <mergeCell ref="F57:G58"/>
    <mergeCell ref="H57:I58"/>
    <mergeCell ref="J57:S57"/>
    <mergeCell ref="J58:S58"/>
    <mergeCell ref="A64:A70"/>
    <mergeCell ref="B64:B66"/>
    <mergeCell ref="C64:C66"/>
    <mergeCell ref="D64:D66"/>
    <mergeCell ref="E64:E66"/>
    <mergeCell ref="F64:G66"/>
    <mergeCell ref="A59:S59"/>
    <mergeCell ref="A61:A63"/>
    <mergeCell ref="B61:C63"/>
    <mergeCell ref="D61:E61"/>
    <mergeCell ref="F61:I61"/>
    <mergeCell ref="J61:S63"/>
    <mergeCell ref="F62:G62"/>
    <mergeCell ref="H62:I62"/>
    <mergeCell ref="F63:G63"/>
    <mergeCell ref="H63:I63"/>
    <mergeCell ref="H64:I66"/>
    <mergeCell ref="J64:S64"/>
    <mergeCell ref="J65:S65"/>
    <mergeCell ref="J66:S66"/>
    <mergeCell ref="B67:B68"/>
    <mergeCell ref="C67:C68"/>
    <mergeCell ref="D67:D68"/>
    <mergeCell ref="E67:E68"/>
    <mergeCell ref="F67:G68"/>
    <mergeCell ref="H67:I68"/>
    <mergeCell ref="J67:S67"/>
    <mergeCell ref="J68:S68"/>
    <mergeCell ref="B69:B70"/>
    <mergeCell ref="C69:C70"/>
    <mergeCell ref="D69:D70"/>
    <mergeCell ref="E69:E70"/>
    <mergeCell ref="F69:G70"/>
    <mergeCell ref="H69:I70"/>
    <mergeCell ref="J69:S69"/>
    <mergeCell ref="J70:S70"/>
    <mergeCell ref="A76:A82"/>
    <mergeCell ref="B76:B78"/>
    <mergeCell ref="C76:C78"/>
    <mergeCell ref="D76:D78"/>
    <mergeCell ref="E76:E78"/>
    <mergeCell ref="F76:G78"/>
    <mergeCell ref="A71:S71"/>
    <mergeCell ref="A73:A75"/>
    <mergeCell ref="B73:C75"/>
    <mergeCell ref="D73:E73"/>
    <mergeCell ref="F73:I73"/>
    <mergeCell ref="J73:S75"/>
    <mergeCell ref="F74:G74"/>
    <mergeCell ref="H74:I74"/>
    <mergeCell ref="F75:G75"/>
    <mergeCell ref="H75:I75"/>
    <mergeCell ref="H76:I78"/>
    <mergeCell ref="J76:S76"/>
    <mergeCell ref="J77:S77"/>
    <mergeCell ref="J78:S78"/>
    <mergeCell ref="B79:B80"/>
    <mergeCell ref="C79:C80"/>
    <mergeCell ref="D79:D80"/>
    <mergeCell ref="E79:E80"/>
    <mergeCell ref="F79:G80"/>
    <mergeCell ref="H79:I80"/>
    <mergeCell ref="J79:S79"/>
    <mergeCell ref="J80:S80"/>
    <mergeCell ref="B81:B82"/>
    <mergeCell ref="C81:C82"/>
    <mergeCell ref="D81:D82"/>
    <mergeCell ref="E81:E82"/>
    <mergeCell ref="F81:G82"/>
    <mergeCell ref="H81:I82"/>
    <mergeCell ref="J81:S81"/>
    <mergeCell ref="J82:S82"/>
    <mergeCell ref="D88:L88"/>
    <mergeCell ref="D89:K89"/>
    <mergeCell ref="D90:K90"/>
    <mergeCell ref="B91:R91"/>
    <mergeCell ref="A83:S83"/>
    <mergeCell ref="C85:E85"/>
    <mergeCell ref="J85:R85"/>
    <mergeCell ref="C86:E86"/>
    <mergeCell ref="J86:R86"/>
    <mergeCell ref="C87:E87"/>
    <mergeCell ref="J87:R87"/>
  </mergeCells>
  <conditionalFormatting sqref="H28:I34 H40:I46 H76:I82">
    <cfRule type="cellIs" dxfId="23" priority="24" operator="between">
      <formula>95</formula>
      <formula>105</formula>
    </cfRule>
  </conditionalFormatting>
  <conditionalFormatting sqref="H28:I34 H40:I46 H76:I82">
    <cfRule type="cellIs" dxfId="22" priority="23" operator="between">
      <formula>90</formula>
      <formula>94.99</formula>
    </cfRule>
  </conditionalFormatting>
  <conditionalFormatting sqref="H28:I34 H40:I46 H76:I82">
    <cfRule type="cellIs" dxfId="21" priority="22" operator="between">
      <formula>105.01</formula>
      <formula>110</formula>
    </cfRule>
  </conditionalFormatting>
  <conditionalFormatting sqref="H28:I34 H40:I46 H76:I82">
    <cfRule type="cellIs" dxfId="20" priority="21" operator="lessThan">
      <formula>90</formula>
    </cfRule>
  </conditionalFormatting>
  <conditionalFormatting sqref="H28:I34 H40:I46 H76:I82">
    <cfRule type="cellIs" dxfId="19" priority="20" operator="greaterThan">
      <formula>110</formula>
    </cfRule>
  </conditionalFormatting>
  <conditionalFormatting sqref="H28:I34 H40:I46 H76:I82">
    <cfRule type="cellIs" dxfId="18" priority="19" operator="equal">
      <formula>0</formula>
    </cfRule>
  </conditionalFormatting>
  <conditionalFormatting sqref="H16:I22">
    <cfRule type="cellIs" dxfId="17" priority="18" operator="between">
      <formula>95</formula>
      <formula>105</formula>
    </cfRule>
  </conditionalFormatting>
  <conditionalFormatting sqref="H16:I22">
    <cfRule type="cellIs" dxfId="16" priority="17" operator="between">
      <formula>90</formula>
      <formula>94.99</formula>
    </cfRule>
  </conditionalFormatting>
  <conditionalFormatting sqref="H16:I22">
    <cfRule type="cellIs" dxfId="15" priority="16" operator="between">
      <formula>105.01</formula>
      <formula>110</formula>
    </cfRule>
  </conditionalFormatting>
  <conditionalFormatting sqref="H16:I22">
    <cfRule type="cellIs" dxfId="14" priority="15" operator="lessThan">
      <formula>90</formula>
    </cfRule>
  </conditionalFormatting>
  <conditionalFormatting sqref="H16:I22">
    <cfRule type="cellIs" dxfId="13" priority="14" operator="greaterThan">
      <formula>110</formula>
    </cfRule>
  </conditionalFormatting>
  <conditionalFormatting sqref="H16:I22">
    <cfRule type="cellIs" dxfId="12" priority="13" operator="equal">
      <formula>0</formula>
    </cfRule>
  </conditionalFormatting>
  <conditionalFormatting sqref="H52:I58">
    <cfRule type="cellIs" dxfId="11" priority="12" operator="between">
      <formula>95</formula>
      <formula>105</formula>
    </cfRule>
  </conditionalFormatting>
  <conditionalFormatting sqref="H52:I58">
    <cfRule type="cellIs" dxfId="10" priority="11" operator="between">
      <formula>90</formula>
      <formula>94.99</formula>
    </cfRule>
  </conditionalFormatting>
  <conditionalFormatting sqref="H52:I58">
    <cfRule type="cellIs" dxfId="9" priority="10" operator="between">
      <formula>105.01</formula>
      <formula>110</formula>
    </cfRule>
  </conditionalFormatting>
  <conditionalFormatting sqref="H52:I58">
    <cfRule type="cellIs" dxfId="8" priority="9" operator="lessThan">
      <formula>90</formula>
    </cfRule>
  </conditionalFormatting>
  <conditionalFormatting sqref="H52:I58">
    <cfRule type="cellIs" dxfId="7" priority="8" operator="greaterThan">
      <formula>110</formula>
    </cfRule>
  </conditionalFormatting>
  <conditionalFormatting sqref="H52:I58">
    <cfRule type="cellIs" dxfId="6" priority="7" operator="equal">
      <formula>0</formula>
    </cfRule>
  </conditionalFormatting>
  <conditionalFormatting sqref="H64:I70">
    <cfRule type="cellIs" dxfId="5" priority="6" operator="between">
      <formula>95</formula>
      <formula>105</formula>
    </cfRule>
  </conditionalFormatting>
  <conditionalFormatting sqref="H64:I70">
    <cfRule type="cellIs" dxfId="4" priority="5" operator="between">
      <formula>90</formula>
      <formula>94.99</formula>
    </cfRule>
  </conditionalFormatting>
  <conditionalFormatting sqref="H64:I70">
    <cfRule type="cellIs" dxfId="3" priority="4" operator="between">
      <formula>105.01</formula>
      <formula>110</formula>
    </cfRule>
  </conditionalFormatting>
  <conditionalFormatting sqref="H64:I70">
    <cfRule type="cellIs" dxfId="2" priority="3" operator="lessThan">
      <formula>90</formula>
    </cfRule>
  </conditionalFormatting>
  <conditionalFormatting sqref="H64:I70">
    <cfRule type="cellIs" dxfId="1" priority="2" operator="greaterThan">
      <formula>110</formula>
    </cfRule>
  </conditionalFormatting>
  <conditionalFormatting sqref="H64:I70">
    <cfRule type="cellIs" dxfId="0" priority="1" operator="equal">
      <formula>0</formula>
    </cfRule>
  </conditionalFormatting>
  <printOptions horizontalCentered="1"/>
  <pageMargins left="0.19685039370078741" right="0.19685039370078741" top="0.19685039370078741" bottom="0.19685039370078741" header="0.19685039370078741" footer="0.19685039370078741"/>
  <pageSetup scale="23" orientation="landscape" cellComments="asDisplayed" r:id="rId1"/>
  <rowBreaks count="5" manualBreakCount="5">
    <brk id="24" max="18" man="1"/>
    <brk id="36" max="18" man="1"/>
    <brk id="48" max="18" man="1"/>
    <brk id="60" max="18" man="1"/>
    <brk id="72"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MIR E022 (diciembre)</vt:lpstr>
      <vt:lpstr>'MIR E022 (diciembre)'!Área_de_impresión</vt:lpstr>
      <vt:lpstr>'MIR E022 (diciembre)'!Títulos_a_imprimir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RANGEL</dc:creator>
  <cp:lastModifiedBy>robperez</cp:lastModifiedBy>
  <cp:lastPrinted>2022-12-09T18:29:52Z</cp:lastPrinted>
  <dcterms:created xsi:type="dcterms:W3CDTF">2022-01-26T22:28:21Z</dcterms:created>
  <dcterms:modified xsi:type="dcterms:W3CDTF">2023-03-06T20:28:52Z</dcterms:modified>
</cp:coreProperties>
</file>