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CUARTO TRIMESTRE 2022\DEFINITIVOS\PARA PUBLICAR\"/>
    </mc:Choice>
  </mc:AlternateContent>
  <bookViews>
    <workbookView xWindow="0" yWindow="0" windowWidth="24000" windowHeight="9630"/>
  </bookViews>
  <sheets>
    <sheet name="ECONÓMICA" sheetId="1" r:id="rId1"/>
  </sheet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 s="1"/>
  <c r="F46" i="1" s="1"/>
  <c r="J48" i="1"/>
  <c r="J47" i="1" s="1"/>
  <c r="J46" i="1" s="1"/>
  <c r="H48" i="1"/>
  <c r="H47" i="1" s="1"/>
  <c r="H46" i="1" s="1"/>
  <c r="I44" i="1"/>
  <c r="K44" i="1"/>
  <c r="F44" i="1"/>
  <c r="H44" i="1"/>
  <c r="J42" i="1"/>
  <c r="F42" i="1"/>
  <c r="H40" i="1"/>
  <c r="F20" i="1"/>
  <c r="G44" i="1" l="1"/>
  <c r="H13" i="1"/>
  <c r="H12" i="1" s="1"/>
  <c r="H29" i="1"/>
  <c r="I40" i="1"/>
  <c r="J40" i="1"/>
  <c r="J13" i="1"/>
  <c r="J12" i="1" s="1"/>
  <c r="I13" i="1"/>
  <c r="I12" i="1" s="1"/>
  <c r="I29" i="1"/>
  <c r="J29" i="1"/>
  <c r="G40" i="1"/>
  <c r="F40" i="1"/>
  <c r="F39" i="1" s="1"/>
  <c r="H20" i="1"/>
  <c r="F29" i="1"/>
  <c r="K48" i="1"/>
  <c r="K47" i="1" s="1"/>
  <c r="K46" i="1" s="1"/>
  <c r="F13" i="1"/>
  <c r="F12" i="1" s="1"/>
  <c r="J20" i="1"/>
  <c r="I20" i="1"/>
  <c r="G42" i="1"/>
  <c r="K42" i="1"/>
  <c r="H42" i="1"/>
  <c r="H39" i="1" s="1"/>
  <c r="I48" i="1"/>
  <c r="I47" i="1" s="1"/>
  <c r="I46" i="1" s="1"/>
  <c r="G48" i="1"/>
  <c r="G47" i="1" s="1"/>
  <c r="G46" i="1" s="1"/>
  <c r="G20" i="1"/>
  <c r="I42" i="1"/>
  <c r="J44" i="1"/>
  <c r="F19" i="1" l="1"/>
  <c r="I39" i="1"/>
  <c r="I19" i="1" s="1"/>
  <c r="I11" i="1" s="1"/>
  <c r="I10" i="1" s="1"/>
  <c r="G29" i="1"/>
  <c r="G39" i="1"/>
  <c r="K13" i="1"/>
  <c r="K12" i="1" s="1"/>
  <c r="J39" i="1"/>
  <c r="J19" i="1" s="1"/>
  <c r="J11" i="1" s="1"/>
  <c r="J10" i="1" s="1"/>
  <c r="F11" i="1"/>
  <c r="F10" i="1" s="1"/>
  <c r="K20" i="1"/>
  <c r="K29" i="1"/>
  <c r="G13" i="1"/>
  <c r="G12" i="1" s="1"/>
  <c r="K40" i="1"/>
  <c r="K39" i="1" s="1"/>
  <c r="H19" i="1"/>
  <c r="H11" i="1" s="1"/>
  <c r="H10" i="1" s="1"/>
  <c r="G19" i="1" l="1"/>
  <c r="G11" i="1"/>
  <c r="G10" i="1" s="1"/>
  <c r="K19" i="1"/>
  <c r="K11" i="1" s="1"/>
  <c r="K10" i="1" s="1"/>
</calcChain>
</file>

<file path=xl/sharedStrings.xml><?xml version="1.0" encoding="utf-8"?>
<sst xmlns="http://schemas.openxmlformats.org/spreadsheetml/2006/main" count="82" uniqueCount="78">
  <si>
    <r>
      <t>ESTADO ANALÍTICO DEL EJERCICIO DEL PRESUPUESTO DE EGRESOS CON BASE EN LA CLASIFICACIÓN ECONÓMICA (POR TIPO DE GASTO)</t>
    </r>
    <r>
      <rPr>
        <vertAlign val="superscript"/>
        <sz val="8"/>
        <color indexed="8"/>
        <rFont val="Monserrat"/>
      </rPr>
      <t>1/</t>
    </r>
  </si>
  <si>
    <t>AL 31 DE DICIEMBRE DE 2022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</si>
  <si>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</si>
  <si>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</si>
  <si>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</si>
  <si>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</si>
  <si>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</si>
  <si>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</si>
  <si>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</si>
  <si>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</si>
  <si>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</si>
  <si>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</si>
  <si>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</si>
  <si>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</si>
  <si>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TOTAL</t>
  </si>
  <si>
    <t>Gasto Corriente</t>
  </si>
  <si>
    <t>Servicios Personales</t>
  </si>
  <si>
    <t>1000</t>
  </si>
  <si>
    <t>Servicios personales</t>
  </si>
  <si>
    <t>1100</t>
  </si>
  <si>
    <t>Remuneraciones al personal de carácter permanente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</si>
  <si>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</si>
  <si>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</si>
  <si>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</si>
  <si>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</si>
  <si>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</si>
  <si>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</si>
  <si>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1700</t>
  </si>
  <si>
    <t>Pago de estímulos a servidores públicos</t>
  </si>
  <si>
    <t>Gasto De Operación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</si>
  <si>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</si>
  <si>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</si>
  <si>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</si>
  <si>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</si>
  <si>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</si>
  <si>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</si>
  <si>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</si>
  <si>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</si>
  <si>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</si>
  <si>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</si>
  <si>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</si>
  <si>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</si>
  <si>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</si>
  <si>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</si>
  <si>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</si>
  <si>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</si>
  <si>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</si>
  <si>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</si>
  <si>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</si>
  <si>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</si>
  <si>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</si>
  <si>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</si>
  <si>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</si>
  <si>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</si>
  <si>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</si>
  <si>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</si>
  <si>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</si>
  <si>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</si>
  <si>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</si>
  <si>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</si>
  <si>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</si>
  <si>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</si>
  <si>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</si>
  <si>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</si>
  <si>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</si>
  <si>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</si>
  <si>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Pensiones y Jubilaciones</t>
  </si>
  <si>
    <t>Otros De Corriente</t>
  </si>
  <si>
    <t>Transferencias, asignaciones, subsidios y otras ayudas</t>
  </si>
  <si>
    <t>Tansferencias a fideicomisos, mandatos y otros análogos</t>
  </si>
  <si>
    <t>Inversiones Financieras y Otras Provisiones</t>
  </si>
  <si>
    <t>Provisiones para contingencias y otras erogaciones especiales</t>
  </si>
  <si>
    <t>Gasto de Inversión</t>
  </si>
  <si>
    <t>Inversión Física</t>
  </si>
  <si>
    <t>Bienes Muebles, Inmuebles e Intangibles</t>
  </si>
  <si>
    <t>Mobiliario y Equipo de Administración</t>
  </si>
  <si>
    <t>Equipo Médico y de Laboratorio</t>
  </si>
  <si>
    <t xml:space="preserve">1/ Las sumas parciales y total pueden no coincidir debido al redondeo.
Fuente: SICOP y Estado del Ejercicio del Presupuesto de Recursos Propios.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</si>
</sst>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b/>
      <sz val="9"/>
      <color theme="0"/>
      <name val="Monserrat"/>
    </font>
    <font>
      <sz val="9"/>
      <color theme="0"/>
      <name val="Monserrat"/>
    </font>
    <font>
      <b/>
      <sz val="7"/>
      <color indexed="8"/>
      <name val="Monserrat"/>
    </font>
    <font>
      <sz val="7"/>
      <color indexed="8"/>
      <name val="Monserrat"/>
    </font>
    <font>
      <sz val="10"/>
      <color indexed="8"/>
      <name val="Monserrat"/>
    </font>
    <font>
      <sz val="10"/>
      <color theme="0"/>
      <name val="Monserrat"/>
    </font>
    <font>
      <sz val="7"/>
      <color indexed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center" wrapText="1"/>
    </xf>
    <xf numFmtId="3" fontId="6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3" fontId="7" fillId="2" borderId="7" xfId="0" applyNumberFormat="1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 indent="12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283161</xdr:colOff>
      <xdr:row>0</xdr:row>
      <xdr:rowOff>402648</xdr:rowOff>
    </xdr:from>
    <xdr:to>
      <xdr:col>11</xdr:col>
      <xdr:colOff>25977</xdr:colOff>
      <xdr:row>4</xdr:row>
      <xdr:rowOff>121227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9936" y="402648"/>
          <a:ext cx="657216" cy="613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39705</xdr:colOff>
      <xdr:row>0</xdr:row>
      <xdr:rowOff>414485</xdr:rowOff>
    </xdr:from>
    <xdr:to>
      <xdr:col>4</xdr:col>
      <xdr:colOff>580159</xdr:colOff>
      <xdr:row>3</xdr:row>
      <xdr:rowOff>43295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15930" y="414485"/>
          <a:ext cx="1207204" cy="371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="110" zoomScaleNormal="110" workbookViewId="0">
      <selection activeCell="D13" sqref="D13:E13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7" width="11.28515625" bestFit="1" customWidth="1"/>
  </cols>
  <sheetData>
    <row r="1" spans="1:14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2" customHeight="1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1"/>
    </row>
    <row r="3" spans="1:14" ht="12" customHeight="1">
      <c r="A3" s="1"/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4" ht="12" customHeight="1">
      <c r="A4" s="1"/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1"/>
    </row>
    <row r="5" spans="1:14" ht="12" customHeight="1">
      <c r="A5" s="1"/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1"/>
    </row>
    <row r="6" spans="1:14" ht="12" customHeight="1">
      <c r="A6" s="1"/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1"/>
    </row>
    <row r="7" spans="1:14" ht="20.100000000000001" customHeight="1">
      <c r="A7" s="1"/>
      <c r="B7" s="30" t="s">
        <v>5</v>
      </c>
      <c r="C7" s="30"/>
      <c r="D7" s="30"/>
      <c r="E7" s="30"/>
      <c r="F7" s="31" t="s">
        <v>6</v>
      </c>
      <c r="G7" s="31" t="s">
        <v>7</v>
      </c>
      <c r="H7" s="25" t="s">
        <v>8</v>
      </c>
      <c r="I7" s="25" t="s">
        <v>9</v>
      </c>
      <c r="J7" s="25" t="s">
        <v>10</v>
      </c>
      <c r="K7" s="25" t="s">
        <v>11</v>
      </c>
      <c r="L7" s="1"/>
    </row>
    <row r="8" spans="1:14" ht="15" customHeight="1">
      <c r="A8" s="1"/>
      <c r="B8" s="2"/>
      <c r="C8" s="3"/>
      <c r="D8" s="26" t="s">
        <v>12</v>
      </c>
      <c r="E8" s="26"/>
      <c r="F8" s="31"/>
      <c r="G8" s="31"/>
      <c r="H8" s="25"/>
      <c r="I8" s="25"/>
      <c r="J8" s="25"/>
      <c r="K8" s="25"/>
      <c r="L8" s="1"/>
    </row>
    <row r="9" spans="1:14" ht="15" customHeight="1">
      <c r="A9" s="1"/>
      <c r="B9" s="4"/>
      <c r="C9" s="5"/>
      <c r="D9" s="6"/>
      <c r="E9" s="7" t="s">
        <v>13</v>
      </c>
      <c r="F9" s="31"/>
      <c r="G9" s="31"/>
      <c r="H9" s="25"/>
      <c r="I9" s="25"/>
      <c r="J9" s="25"/>
      <c r="K9" s="25"/>
      <c r="L9" s="1"/>
    </row>
    <row r="10" spans="1:14" ht="21.95" customHeight="1">
      <c r="A10" s="1"/>
      <c r="B10" s="22" t="s">
        <v>14</v>
      </c>
      <c r="C10" s="22"/>
      <c r="D10" s="22"/>
      <c r="E10" s="22"/>
      <c r="F10" s="8">
        <f t="shared" ref="F10:K10" si="0">F11+F46</f>
        <v>1934466925</v>
      </c>
      <c r="G10" s="8">
        <f t="shared" si="0"/>
        <v>-18134528.160000008</v>
      </c>
      <c r="H10" s="8">
        <f t="shared" si="0"/>
        <v>1916332396.8399997</v>
      </c>
      <c r="I10" s="8">
        <f t="shared" si="0"/>
        <v>1892886521.6499999</v>
      </c>
      <c r="J10" s="8">
        <f t="shared" si="0"/>
        <v>1892886521.6499999</v>
      </c>
      <c r="K10" s="8">
        <f t="shared" si="0"/>
        <v>23445875.190000031</v>
      </c>
      <c r="L10" s="1"/>
      <c r="N10" s="9"/>
    </row>
    <row r="11" spans="1:14" ht="21.95" customHeight="1">
      <c r="A11" s="1"/>
      <c r="B11" s="22" t="s">
        <v>15</v>
      </c>
      <c r="C11" s="22"/>
      <c r="D11" s="22"/>
      <c r="E11" s="22"/>
      <c r="F11" s="8">
        <f>F12+F19</f>
        <v>1934466925</v>
      </c>
      <c r="G11" s="8">
        <f>G12+G19</f>
        <v>-18874212.140000008</v>
      </c>
      <c r="H11" s="8">
        <f t="shared" ref="H11:K11" si="1">H12+H19</f>
        <v>1915592712.8599997</v>
      </c>
      <c r="I11" s="8">
        <f t="shared" si="1"/>
        <v>1892146837.6699998</v>
      </c>
      <c r="J11" s="8">
        <f t="shared" si="1"/>
        <v>1892146837.6699998</v>
      </c>
      <c r="K11" s="8">
        <f t="shared" si="1"/>
        <v>23445875.190000031</v>
      </c>
      <c r="L11" s="1"/>
    </row>
    <row r="12" spans="1:14" ht="17.100000000000001" customHeight="1">
      <c r="A12" s="1"/>
      <c r="B12" s="27" t="s">
        <v>16</v>
      </c>
      <c r="C12" s="27"/>
      <c r="D12" s="27"/>
      <c r="E12" s="27"/>
      <c r="F12" s="10">
        <f>F13</f>
        <v>1233222369</v>
      </c>
      <c r="G12" s="10">
        <f>G13</f>
        <v>-20173458.610000007</v>
      </c>
      <c r="H12" s="10">
        <f t="shared" ref="H12:K12" si="2">H13</f>
        <v>1213048910.3899999</v>
      </c>
      <c r="I12" s="10">
        <f t="shared" si="2"/>
        <v>1213048910.3899999</v>
      </c>
      <c r="J12" s="10">
        <f t="shared" si="2"/>
        <v>1213048910.3899999</v>
      </c>
      <c r="K12" s="10">
        <f t="shared" si="2"/>
        <v>0</v>
      </c>
      <c r="L12" s="1"/>
      <c r="N12" s="9"/>
    </row>
    <row r="13" spans="1:14" ht="17.100000000000001" customHeight="1">
      <c r="A13" s="1"/>
      <c r="B13" s="11"/>
      <c r="C13" s="12" t="s">
        <v>17</v>
      </c>
      <c r="D13" s="20" t="s">
        <v>18</v>
      </c>
      <c r="E13" s="20"/>
      <c r="F13" s="10">
        <f>SUM(F14:F18)</f>
        <v>1233222369</v>
      </c>
      <c r="G13" s="10">
        <f>SUM(G14:G18)</f>
        <v>-20173458.610000007</v>
      </c>
      <c r="H13" s="10">
        <f t="shared" ref="H13:K13" si="3">SUM(H14:H18)</f>
        <v>1213048910.3899999</v>
      </c>
      <c r="I13" s="10">
        <f t="shared" si="3"/>
        <v>1213048910.3899999</v>
      </c>
      <c r="J13" s="10">
        <f t="shared" si="3"/>
        <v>1213048910.3899999</v>
      </c>
      <c r="K13" s="10">
        <f t="shared" si="3"/>
        <v>0</v>
      </c>
      <c r="L13" s="1"/>
    </row>
    <row r="14" spans="1:14" ht="17.100000000000001" customHeight="1">
      <c r="A14" s="1"/>
      <c r="B14" s="11"/>
      <c r="C14" s="13"/>
      <c r="D14" s="12" t="s">
        <v>19</v>
      </c>
      <c r="E14" s="14" t="s">
        <v>20</v>
      </c>
      <c r="F14" s="10">
        <v>424198680</v>
      </c>
      <c r="G14" s="10">
        <v>-8217462.7200000286</v>
      </c>
      <c r="H14" s="10">
        <v>415981217.27999997</v>
      </c>
      <c r="I14" s="10">
        <v>415981217.27999997</v>
      </c>
      <c r="J14" s="10">
        <v>415981217.27999997</v>
      </c>
      <c r="K14" s="10">
        <v>0</v>
      </c>
      <c r="L14" s="1"/>
      <c r="M14" s="9"/>
      <c r="N14" s="9"/>
    </row>
    <row r="15" spans="1:14" ht="17.100000000000001" customHeight="1">
      <c r="A15" s="1"/>
      <c r="B15" s="11"/>
      <c r="C15" s="13"/>
      <c r="D15" s="12" t="s">
        <v>21</v>
      </c>
      <c r="E15" s="14" t="s">
        <v>22</v>
      </c>
      <c r="F15" s="10">
        <v>296608627</v>
      </c>
      <c r="G15" s="10">
        <v>2605324.0700000525</v>
      </c>
      <c r="H15" s="10">
        <v>299213951.07000005</v>
      </c>
      <c r="I15" s="10">
        <v>299213951.07000005</v>
      </c>
      <c r="J15" s="10">
        <v>299213951.07000005</v>
      </c>
      <c r="K15" s="10">
        <v>0</v>
      </c>
      <c r="L15" s="1"/>
      <c r="M15" s="9"/>
      <c r="N15" s="9"/>
    </row>
    <row r="16" spans="1:14" ht="17.100000000000001" customHeight="1">
      <c r="A16" s="1"/>
      <c r="B16" s="11"/>
      <c r="C16" s="13"/>
      <c r="D16" s="12" t="s">
        <v>23</v>
      </c>
      <c r="E16" s="14" t="s">
        <v>24</v>
      </c>
      <c r="F16" s="10">
        <v>120374778</v>
      </c>
      <c r="G16" s="10">
        <v>-20232003.710000023</v>
      </c>
      <c r="H16" s="10">
        <v>100142774.28999998</v>
      </c>
      <c r="I16" s="10">
        <v>100142774.28999998</v>
      </c>
      <c r="J16" s="10">
        <v>100142774.28999998</v>
      </c>
      <c r="K16" s="10">
        <v>0</v>
      </c>
      <c r="L16" s="1"/>
      <c r="M16" s="9"/>
      <c r="N16" s="9"/>
    </row>
    <row r="17" spans="1:17" ht="17.100000000000001" customHeight="1">
      <c r="A17" s="1"/>
      <c r="B17" s="11"/>
      <c r="C17" s="13"/>
      <c r="D17" s="12" t="s">
        <v>25</v>
      </c>
      <c r="E17" s="14" t="s">
        <v>26</v>
      </c>
      <c r="F17" s="10">
        <v>353861045</v>
      </c>
      <c r="G17" s="10">
        <v>812298.37999999523</v>
      </c>
      <c r="H17" s="10">
        <v>354673343.38</v>
      </c>
      <c r="I17" s="10">
        <v>354673343.38</v>
      </c>
      <c r="J17" s="10">
        <v>354673343.38</v>
      </c>
      <c r="K17" s="10">
        <v>0</v>
      </c>
      <c r="L17" s="1"/>
      <c r="M17" s="9"/>
      <c r="N17" s="9"/>
    </row>
    <row r="18" spans="1:17" ht="17.100000000000001" customHeight="1">
      <c r="A18" s="1"/>
      <c r="B18" s="11"/>
      <c r="C18" s="13"/>
      <c r="D18" s="12" t="s">
        <v>27</v>
      </c>
      <c r="E18" s="14" t="s">
        <v>28</v>
      </c>
      <c r="F18" s="10">
        <v>38179239</v>
      </c>
      <c r="G18" s="10">
        <v>4858385.3699999973</v>
      </c>
      <c r="H18" s="10">
        <v>43037624.369999997</v>
      </c>
      <c r="I18" s="10">
        <v>43037624.369999997</v>
      </c>
      <c r="J18" s="10">
        <v>43037624.369999997</v>
      </c>
      <c r="K18" s="10">
        <v>0</v>
      </c>
      <c r="L18" s="1"/>
      <c r="M18" s="9"/>
      <c r="N18" s="9"/>
    </row>
    <row r="19" spans="1:17" ht="17.100000000000001" customHeight="1">
      <c r="A19" s="1"/>
      <c r="B19" s="22" t="s">
        <v>29</v>
      </c>
      <c r="C19" s="22"/>
      <c r="D19" s="22"/>
      <c r="E19" s="22"/>
      <c r="F19" s="8">
        <f>F20+F29+F39</f>
        <v>701244556</v>
      </c>
      <c r="G19" s="8">
        <f>G20+G29+G39</f>
        <v>1299246.4699999988</v>
      </c>
      <c r="H19" s="8">
        <f t="shared" ref="H19:K19" si="4">H20+H29+H39</f>
        <v>702543802.46999991</v>
      </c>
      <c r="I19" s="8">
        <f t="shared" si="4"/>
        <v>679097927.27999997</v>
      </c>
      <c r="J19" s="8">
        <f t="shared" si="4"/>
        <v>679097927.27999997</v>
      </c>
      <c r="K19" s="8">
        <f t="shared" si="4"/>
        <v>23445875.190000031</v>
      </c>
      <c r="L19" s="1"/>
    </row>
    <row r="20" spans="1:17" ht="17.100000000000001" customHeight="1">
      <c r="A20" s="1"/>
      <c r="B20" s="11"/>
      <c r="C20" s="12" t="s">
        <v>30</v>
      </c>
      <c r="D20" s="20" t="s">
        <v>31</v>
      </c>
      <c r="E20" s="20"/>
      <c r="F20" s="10">
        <f>SUM(F21:F28)</f>
        <v>176873691</v>
      </c>
      <c r="G20" s="10">
        <f>SUM(G21:G28)</f>
        <v>121829894.10999998</v>
      </c>
      <c r="H20" s="10">
        <f>SUM(H21:H28)</f>
        <v>298703585.10999995</v>
      </c>
      <c r="I20" s="10">
        <f t="shared" ref="I20:K20" si="5">SUM(I21:I28)</f>
        <v>291001184.00999993</v>
      </c>
      <c r="J20" s="10">
        <f t="shared" si="5"/>
        <v>291001184.00999993</v>
      </c>
      <c r="K20" s="10">
        <f t="shared" si="5"/>
        <v>7702401.100000008</v>
      </c>
      <c r="L20" s="1"/>
    </row>
    <row r="21" spans="1:17" ht="17.100000000000001" customHeight="1">
      <c r="A21" s="1"/>
      <c r="B21" s="11"/>
      <c r="C21" s="13"/>
      <c r="D21" s="12" t="s">
        <v>32</v>
      </c>
      <c r="E21" s="14" t="s">
        <v>33</v>
      </c>
      <c r="F21" s="10">
        <v>1953000</v>
      </c>
      <c r="G21" s="10">
        <v>292434.25</v>
      </c>
      <c r="H21" s="10">
        <v>2245434.25</v>
      </c>
      <c r="I21" s="10">
        <v>1623881.56</v>
      </c>
      <c r="J21" s="10">
        <v>1623881.56</v>
      </c>
      <c r="K21" s="10">
        <v>621552.68999999994</v>
      </c>
      <c r="L21" s="1"/>
      <c r="M21" s="9"/>
      <c r="N21" s="9"/>
    </row>
    <row r="22" spans="1:17" ht="17.100000000000001" customHeight="1">
      <c r="A22" s="1"/>
      <c r="B22" s="11"/>
      <c r="C22" s="13"/>
      <c r="D22" s="12" t="s">
        <v>34</v>
      </c>
      <c r="E22" s="14" t="s">
        <v>35</v>
      </c>
      <c r="F22" s="10">
        <v>446500</v>
      </c>
      <c r="G22" s="10">
        <v>-43895</v>
      </c>
      <c r="H22" s="10">
        <v>402605</v>
      </c>
      <c r="I22" s="10">
        <v>370131</v>
      </c>
      <c r="J22" s="10">
        <v>370131</v>
      </c>
      <c r="K22" s="10">
        <v>32474</v>
      </c>
      <c r="L22" s="1"/>
      <c r="M22" s="9"/>
      <c r="N22" s="9"/>
    </row>
    <row r="23" spans="1:17" ht="17.100000000000001" customHeight="1">
      <c r="A23" s="1"/>
      <c r="B23" s="11"/>
      <c r="C23" s="13"/>
      <c r="D23" s="12" t="s">
        <v>36</v>
      </c>
      <c r="E23" s="14" t="s">
        <v>37</v>
      </c>
      <c r="F23" s="10">
        <v>3217993</v>
      </c>
      <c r="G23" s="10">
        <v>-28474.990000000224</v>
      </c>
      <c r="H23" s="10">
        <v>3189518.01</v>
      </c>
      <c r="I23" s="10">
        <v>3189518.01</v>
      </c>
      <c r="J23" s="10">
        <v>3189518.01</v>
      </c>
      <c r="K23" s="10">
        <v>0</v>
      </c>
      <c r="L23" s="1"/>
      <c r="M23" s="9"/>
      <c r="N23" s="9"/>
    </row>
    <row r="24" spans="1:17" ht="17.100000000000001" customHeight="1">
      <c r="A24" s="1"/>
      <c r="B24" s="11"/>
      <c r="C24" s="13"/>
      <c r="D24" s="12" t="s">
        <v>38</v>
      </c>
      <c r="E24" s="14" t="s">
        <v>39</v>
      </c>
      <c r="F24" s="10">
        <v>310000</v>
      </c>
      <c r="G24" s="10">
        <v>12810881.199999999</v>
      </c>
      <c r="H24" s="10">
        <v>13120881.199999999</v>
      </c>
      <c r="I24" s="10">
        <v>10002387.560000001</v>
      </c>
      <c r="J24" s="10">
        <v>10002387.560000001</v>
      </c>
      <c r="K24" s="10">
        <v>3118493.6399999987</v>
      </c>
      <c r="L24" s="1"/>
      <c r="M24" s="9"/>
      <c r="N24" s="9"/>
    </row>
    <row r="25" spans="1:17" ht="17.100000000000001" customHeight="1">
      <c r="A25" s="1"/>
      <c r="B25" s="11"/>
      <c r="C25" s="13"/>
      <c r="D25" s="12" t="s">
        <v>40</v>
      </c>
      <c r="E25" s="14" t="s">
        <v>41</v>
      </c>
      <c r="F25" s="10">
        <v>161664062</v>
      </c>
      <c r="G25" s="10">
        <v>102596628.25999999</v>
      </c>
      <c r="H25" s="10">
        <v>264260690.25999999</v>
      </c>
      <c r="I25" s="10">
        <v>261643339.01999998</v>
      </c>
      <c r="J25" s="10">
        <v>261643339.01999998</v>
      </c>
      <c r="K25" s="10">
        <v>2617351.2400000095</v>
      </c>
      <c r="L25" s="1"/>
      <c r="M25" s="9"/>
      <c r="N25" s="9"/>
    </row>
    <row r="26" spans="1:17" ht="17.100000000000001" customHeight="1">
      <c r="A26" s="1"/>
      <c r="B26" s="11"/>
      <c r="C26" s="13"/>
      <c r="D26" s="12" t="s">
        <v>42</v>
      </c>
      <c r="E26" s="14" t="s">
        <v>43</v>
      </c>
      <c r="F26" s="10">
        <v>411500</v>
      </c>
      <c r="G26" s="10">
        <v>0</v>
      </c>
      <c r="H26" s="10">
        <v>411500</v>
      </c>
      <c r="I26" s="10">
        <v>350190.46</v>
      </c>
      <c r="J26" s="10">
        <v>350190.46</v>
      </c>
      <c r="K26" s="10">
        <v>61309.539999999979</v>
      </c>
      <c r="L26" s="1"/>
      <c r="M26" s="9"/>
      <c r="N26" s="9"/>
    </row>
    <row r="27" spans="1:17" ht="17.100000000000001" customHeight="1">
      <c r="A27" s="1"/>
      <c r="B27" s="11"/>
      <c r="C27" s="13"/>
      <c r="D27" s="12" t="s">
        <v>44</v>
      </c>
      <c r="E27" s="14" t="s">
        <v>45</v>
      </c>
      <c r="F27" s="10">
        <v>8805636</v>
      </c>
      <c r="G27" s="10">
        <v>1438942.1900000013</v>
      </c>
      <c r="H27" s="10">
        <v>10244578.190000001</v>
      </c>
      <c r="I27" s="10">
        <v>10215011.010000002</v>
      </c>
      <c r="J27" s="10">
        <v>10215011.010000002</v>
      </c>
      <c r="K27" s="10">
        <v>29567.179999999702</v>
      </c>
      <c r="L27" s="1"/>
      <c r="M27" s="9"/>
      <c r="N27" s="9"/>
    </row>
    <row r="28" spans="1:17" ht="17.100000000000001" customHeight="1">
      <c r="A28" s="1"/>
      <c r="B28" s="11"/>
      <c r="C28" s="13"/>
      <c r="D28" s="12" t="s">
        <v>46</v>
      </c>
      <c r="E28" s="14" t="s">
        <v>47</v>
      </c>
      <c r="F28" s="10">
        <v>65000</v>
      </c>
      <c r="G28" s="10">
        <v>4763378.2</v>
      </c>
      <c r="H28" s="10">
        <v>4828378.2</v>
      </c>
      <c r="I28" s="10">
        <v>3606725.3899999997</v>
      </c>
      <c r="J28" s="10">
        <v>3606725.3899999997</v>
      </c>
      <c r="K28" s="10">
        <v>1221652.8100000005</v>
      </c>
      <c r="L28" s="1"/>
      <c r="M28" s="9"/>
      <c r="N28" s="9"/>
    </row>
    <row r="29" spans="1:17" ht="17.100000000000001" customHeight="1">
      <c r="A29" s="1"/>
      <c r="B29" s="11"/>
      <c r="C29" s="12" t="s">
        <v>48</v>
      </c>
      <c r="D29" s="20" t="s">
        <v>49</v>
      </c>
      <c r="E29" s="20"/>
      <c r="F29" s="10">
        <f>SUM(F30:F37)</f>
        <v>322964234</v>
      </c>
      <c r="G29" s="10">
        <f>SUM(G30:G37)</f>
        <v>66018337.730000019</v>
      </c>
      <c r="H29" s="10">
        <f t="shared" ref="H29:K29" si="6">SUM(H30:H37)</f>
        <v>388982571.73000002</v>
      </c>
      <c r="I29" s="10">
        <f t="shared" si="6"/>
        <v>373239097.64000005</v>
      </c>
      <c r="J29" s="10">
        <f t="shared" si="6"/>
        <v>373239097.64000005</v>
      </c>
      <c r="K29" s="10">
        <f t="shared" si="6"/>
        <v>15743474.090000022</v>
      </c>
      <c r="L29" s="1"/>
      <c r="M29" s="9"/>
      <c r="N29" s="9"/>
      <c r="O29" s="9"/>
      <c r="P29" s="9"/>
      <c r="Q29" s="9"/>
    </row>
    <row r="30" spans="1:17" ht="17.100000000000001" customHeight="1">
      <c r="A30" s="1"/>
      <c r="B30" s="11"/>
      <c r="C30" s="13"/>
      <c r="D30" s="12" t="s">
        <v>50</v>
      </c>
      <c r="E30" s="14" t="s">
        <v>51</v>
      </c>
      <c r="F30" s="10">
        <v>17512776</v>
      </c>
      <c r="G30" s="10">
        <v>35794173.630000003</v>
      </c>
      <c r="H30" s="10">
        <v>53306949.630000003</v>
      </c>
      <c r="I30" s="10">
        <v>50670648.649999999</v>
      </c>
      <c r="J30" s="10">
        <v>50670648.649999999</v>
      </c>
      <c r="K30" s="10">
        <v>2636300.9800000042</v>
      </c>
      <c r="L30" s="1"/>
      <c r="M30" s="9"/>
      <c r="N30" s="9"/>
    </row>
    <row r="31" spans="1:17" ht="17.100000000000001" customHeight="1">
      <c r="A31" s="1"/>
      <c r="B31" s="11"/>
      <c r="C31" s="13"/>
      <c r="D31" s="12" t="s">
        <v>52</v>
      </c>
      <c r="E31" s="14" t="s">
        <v>53</v>
      </c>
      <c r="F31" s="10">
        <v>28114206</v>
      </c>
      <c r="G31" s="10">
        <v>16203249.950000003</v>
      </c>
      <c r="H31" s="10">
        <v>44317455.950000003</v>
      </c>
      <c r="I31" s="10">
        <v>40038348.370000005</v>
      </c>
      <c r="J31" s="10">
        <v>40038348.370000005</v>
      </c>
      <c r="K31" s="10">
        <v>4279107.5799999982</v>
      </c>
      <c r="L31" s="1"/>
      <c r="M31" s="9"/>
      <c r="N31" s="9"/>
    </row>
    <row r="32" spans="1:17" ht="17.100000000000001" customHeight="1">
      <c r="A32" s="1"/>
      <c r="B32" s="11"/>
      <c r="C32" s="13"/>
      <c r="D32" s="12" t="s">
        <v>54</v>
      </c>
      <c r="E32" s="14" t="s">
        <v>55</v>
      </c>
      <c r="F32" s="10">
        <v>101873304</v>
      </c>
      <c r="G32" s="10">
        <v>20001482.850000009</v>
      </c>
      <c r="H32" s="10">
        <v>121874786.85000001</v>
      </c>
      <c r="I32" s="10">
        <v>120677404.14999999</v>
      </c>
      <c r="J32" s="10">
        <v>120677404.14999999</v>
      </c>
      <c r="K32" s="10">
        <v>1197382.7000000179</v>
      </c>
      <c r="L32" s="1"/>
      <c r="M32" s="9"/>
      <c r="N32" s="9"/>
    </row>
    <row r="33" spans="1:17" ht="17.100000000000001" customHeight="1">
      <c r="A33" s="1"/>
      <c r="B33" s="11"/>
      <c r="C33" s="13"/>
      <c r="D33" s="12" t="s">
        <v>56</v>
      </c>
      <c r="E33" s="14" t="s">
        <v>57</v>
      </c>
      <c r="F33" s="10">
        <v>8214328</v>
      </c>
      <c r="G33" s="10">
        <v>-1402799.96</v>
      </c>
      <c r="H33" s="10">
        <v>6811528.04</v>
      </c>
      <c r="I33" s="10">
        <v>6223804.5</v>
      </c>
      <c r="J33" s="10">
        <v>6223804.5</v>
      </c>
      <c r="K33" s="10">
        <v>587723.54</v>
      </c>
      <c r="L33" s="1"/>
      <c r="M33" s="9"/>
      <c r="N33" s="9"/>
    </row>
    <row r="34" spans="1:17" ht="17.100000000000001" customHeight="1">
      <c r="A34" s="1"/>
      <c r="B34" s="11"/>
      <c r="C34" s="13"/>
      <c r="D34" s="12" t="s">
        <v>58</v>
      </c>
      <c r="E34" s="14" t="s">
        <v>59</v>
      </c>
      <c r="F34" s="10">
        <v>137516002</v>
      </c>
      <c r="G34" s="10">
        <v>-8438597.2399999946</v>
      </c>
      <c r="H34" s="10">
        <v>129077404.76000001</v>
      </c>
      <c r="I34" s="10">
        <v>122102311.67</v>
      </c>
      <c r="J34" s="10">
        <v>122102311.67</v>
      </c>
      <c r="K34" s="10">
        <v>6975093.0900000036</v>
      </c>
      <c r="L34" s="1"/>
      <c r="M34" s="9"/>
      <c r="N34" s="9"/>
    </row>
    <row r="35" spans="1:17" ht="17.100000000000001" customHeight="1">
      <c r="A35" s="1"/>
      <c r="B35" s="11"/>
      <c r="C35" s="13"/>
      <c r="D35" s="12" t="s">
        <v>60</v>
      </c>
      <c r="E35" s="14" t="s">
        <v>61</v>
      </c>
      <c r="F35" s="10">
        <v>0</v>
      </c>
      <c r="G35" s="10">
        <v>10351</v>
      </c>
      <c r="H35" s="10">
        <v>10351</v>
      </c>
      <c r="I35" s="10">
        <v>10351</v>
      </c>
      <c r="J35" s="10">
        <v>10351</v>
      </c>
      <c r="K35" s="10">
        <v>0</v>
      </c>
      <c r="L35" s="1"/>
      <c r="M35" s="9"/>
      <c r="N35" s="9"/>
    </row>
    <row r="36" spans="1:17" ht="17.100000000000001" customHeight="1">
      <c r="A36" s="1"/>
      <c r="B36" s="11"/>
      <c r="C36" s="13"/>
      <c r="D36" s="12" t="s">
        <v>62</v>
      </c>
      <c r="E36" s="14" t="s">
        <v>63</v>
      </c>
      <c r="F36" s="10">
        <v>25000</v>
      </c>
      <c r="G36" s="10">
        <v>5551.989999999998</v>
      </c>
      <c r="H36" s="10">
        <v>30551.989999999998</v>
      </c>
      <c r="I36" s="10">
        <v>5551.99</v>
      </c>
      <c r="J36" s="10">
        <v>5551.99</v>
      </c>
      <c r="K36" s="10">
        <v>25000</v>
      </c>
      <c r="L36" s="1"/>
      <c r="M36" s="9"/>
      <c r="N36" s="9"/>
    </row>
    <row r="37" spans="1:17" ht="17.100000000000001" customHeight="1">
      <c r="A37" s="1"/>
      <c r="B37" s="11"/>
      <c r="C37" s="13"/>
      <c r="D37" s="12" t="s">
        <v>64</v>
      </c>
      <c r="E37" s="14" t="s">
        <v>65</v>
      </c>
      <c r="F37" s="10">
        <v>29708618</v>
      </c>
      <c r="G37" s="10">
        <v>3844925.5099999979</v>
      </c>
      <c r="H37" s="10">
        <v>33553543.509999998</v>
      </c>
      <c r="I37" s="10">
        <v>33510677.309999999</v>
      </c>
      <c r="J37" s="10">
        <v>33510677.309999999</v>
      </c>
      <c r="K37" s="10">
        <v>42866.199999999255</v>
      </c>
      <c r="L37" s="1"/>
      <c r="M37" s="9"/>
      <c r="N37" s="9"/>
      <c r="O37" s="9"/>
      <c r="P37" s="9"/>
    </row>
    <row r="38" spans="1:17" ht="17.100000000000001" customHeight="1">
      <c r="A38" s="1"/>
      <c r="B38" s="22" t="s">
        <v>66</v>
      </c>
      <c r="C38" s="22"/>
      <c r="D38" s="22"/>
      <c r="E38" s="22"/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"/>
      <c r="M38" s="9"/>
      <c r="N38" s="9"/>
      <c r="O38" s="9"/>
      <c r="P38" s="9"/>
    </row>
    <row r="39" spans="1:17" ht="17.100000000000001" customHeight="1">
      <c r="A39" s="1"/>
      <c r="B39" s="22" t="s">
        <v>67</v>
      </c>
      <c r="C39" s="22"/>
      <c r="D39" s="22"/>
      <c r="E39" s="22"/>
      <c r="F39" s="8">
        <f>+F40+F42+F44</f>
        <v>201406631</v>
      </c>
      <c r="G39" s="8">
        <f t="shared" ref="G39:K39" si="7">+G40+G42+G44</f>
        <v>-186548985.37</v>
      </c>
      <c r="H39" s="8">
        <f t="shared" si="7"/>
        <v>14857645.630000001</v>
      </c>
      <c r="I39" s="8">
        <f t="shared" si="7"/>
        <v>14857645.630000001</v>
      </c>
      <c r="J39" s="8">
        <f t="shared" si="7"/>
        <v>14857645.630000001</v>
      </c>
      <c r="K39" s="8">
        <f t="shared" si="7"/>
        <v>0</v>
      </c>
      <c r="L39" s="1"/>
      <c r="N39" s="9"/>
    </row>
    <row r="40" spans="1:17" ht="17.100000000000001" customHeight="1">
      <c r="A40" s="1"/>
      <c r="B40" s="11"/>
      <c r="C40" s="12" t="s">
        <v>48</v>
      </c>
      <c r="D40" s="20" t="s">
        <v>49</v>
      </c>
      <c r="E40" s="20"/>
      <c r="F40" s="10">
        <f>F41</f>
        <v>207626</v>
      </c>
      <c r="G40" s="10">
        <f>G41</f>
        <v>78946</v>
      </c>
      <c r="H40" s="10">
        <f t="shared" ref="H40:K40" si="8">H41</f>
        <v>286572</v>
      </c>
      <c r="I40" s="10">
        <f t="shared" si="8"/>
        <v>286572</v>
      </c>
      <c r="J40" s="10">
        <f t="shared" si="8"/>
        <v>286572</v>
      </c>
      <c r="K40" s="10">
        <f t="shared" si="8"/>
        <v>0</v>
      </c>
      <c r="L40" s="1"/>
      <c r="M40" s="9"/>
      <c r="N40" s="9"/>
      <c r="O40" s="9"/>
      <c r="P40" s="9"/>
      <c r="Q40" s="9"/>
    </row>
    <row r="41" spans="1:17" ht="17.100000000000001" customHeight="1">
      <c r="A41" s="1"/>
      <c r="B41" s="11"/>
      <c r="C41" s="15">
        <v>39101</v>
      </c>
      <c r="D41" s="12" t="s">
        <v>64</v>
      </c>
      <c r="E41" s="14" t="s">
        <v>65</v>
      </c>
      <c r="F41" s="10">
        <v>207626</v>
      </c>
      <c r="G41" s="10">
        <v>78946</v>
      </c>
      <c r="H41" s="10">
        <v>286572</v>
      </c>
      <c r="I41" s="10">
        <v>286572</v>
      </c>
      <c r="J41" s="10">
        <v>286572</v>
      </c>
      <c r="K41" s="10">
        <v>0</v>
      </c>
      <c r="L41" s="1"/>
      <c r="M41" s="9"/>
      <c r="N41" s="9"/>
    </row>
    <row r="42" spans="1:17" ht="17.100000000000001" customHeight="1">
      <c r="A42" s="1"/>
      <c r="B42" s="11"/>
      <c r="C42" s="16">
        <v>4000</v>
      </c>
      <c r="D42" s="21" t="s">
        <v>68</v>
      </c>
      <c r="E42" s="21"/>
      <c r="F42" s="8">
        <f>+F43</f>
        <v>0</v>
      </c>
      <c r="G42" s="8">
        <f t="shared" ref="G42:K42" si="9">+G43</f>
        <v>14571073.630000001</v>
      </c>
      <c r="H42" s="8">
        <f t="shared" si="9"/>
        <v>14571073.630000001</v>
      </c>
      <c r="I42" s="8">
        <f t="shared" si="9"/>
        <v>14571073.630000001</v>
      </c>
      <c r="J42" s="8">
        <f t="shared" si="9"/>
        <v>14571073.630000001</v>
      </c>
      <c r="K42" s="8">
        <f t="shared" si="9"/>
        <v>0</v>
      </c>
      <c r="L42" s="1"/>
      <c r="M42" s="9"/>
      <c r="N42" s="9"/>
    </row>
    <row r="43" spans="1:17" ht="17.100000000000001" customHeight="1">
      <c r="A43" s="1"/>
      <c r="B43" s="11"/>
      <c r="C43" s="15">
        <v>46101</v>
      </c>
      <c r="D43" s="16">
        <v>4600</v>
      </c>
      <c r="E43" s="17" t="s">
        <v>69</v>
      </c>
      <c r="F43" s="10">
        <v>0</v>
      </c>
      <c r="G43" s="10">
        <v>14571073.630000001</v>
      </c>
      <c r="H43" s="10">
        <v>14571073.630000001</v>
      </c>
      <c r="I43" s="10">
        <v>14571073.630000001</v>
      </c>
      <c r="J43" s="10">
        <v>14571073.630000001</v>
      </c>
      <c r="K43" s="10">
        <v>0</v>
      </c>
      <c r="L43" s="1"/>
      <c r="M43" s="9"/>
      <c r="N43" s="9"/>
    </row>
    <row r="44" spans="1:17" ht="17.100000000000001" customHeight="1">
      <c r="A44" s="1"/>
      <c r="B44" s="11"/>
      <c r="C44" s="12">
        <v>7000</v>
      </c>
      <c r="D44" s="20" t="s">
        <v>70</v>
      </c>
      <c r="E44" s="20"/>
      <c r="F44" s="10">
        <f>F45</f>
        <v>201199005</v>
      </c>
      <c r="G44" s="10">
        <f>+H44-F44</f>
        <v>-201199005</v>
      </c>
      <c r="H44" s="10">
        <f t="shared" ref="H44:K44" si="10">H45</f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"/>
      <c r="M44" s="9"/>
      <c r="N44" s="9"/>
    </row>
    <row r="45" spans="1:17" ht="17.100000000000001" customHeight="1">
      <c r="A45" s="1"/>
      <c r="B45" s="11"/>
      <c r="C45" s="13"/>
      <c r="D45" s="12">
        <v>7900</v>
      </c>
      <c r="E45" s="14" t="s">
        <v>71</v>
      </c>
      <c r="F45" s="10">
        <v>201199005</v>
      </c>
      <c r="G45" s="10">
        <v>-201199005</v>
      </c>
      <c r="H45" s="10">
        <v>0</v>
      </c>
      <c r="I45" s="10">
        <v>0</v>
      </c>
      <c r="J45" s="10">
        <v>0</v>
      </c>
      <c r="K45" s="10">
        <v>0</v>
      </c>
      <c r="L45" s="1"/>
      <c r="M45" s="9"/>
      <c r="N45" s="9"/>
    </row>
    <row r="46" spans="1:17" ht="17.100000000000001" customHeight="1">
      <c r="A46" s="1"/>
      <c r="B46" s="22" t="s">
        <v>72</v>
      </c>
      <c r="C46" s="22"/>
      <c r="D46" s="22"/>
      <c r="E46" s="22"/>
      <c r="F46" s="8">
        <f>+F47</f>
        <v>0</v>
      </c>
      <c r="G46" s="8">
        <f>+G47</f>
        <v>739683.98</v>
      </c>
      <c r="H46" s="8">
        <f t="shared" ref="H46:K47" si="11">+H47</f>
        <v>739683.98</v>
      </c>
      <c r="I46" s="8">
        <f t="shared" si="11"/>
        <v>739683.98</v>
      </c>
      <c r="J46" s="8">
        <f t="shared" si="11"/>
        <v>739683.98</v>
      </c>
      <c r="K46" s="8">
        <f t="shared" si="11"/>
        <v>0</v>
      </c>
      <c r="L46" s="1"/>
      <c r="M46" s="9"/>
      <c r="N46" s="9"/>
    </row>
    <row r="47" spans="1:17" ht="17.100000000000001" customHeight="1">
      <c r="A47" s="1"/>
      <c r="B47" s="22" t="s">
        <v>73</v>
      </c>
      <c r="C47" s="23"/>
      <c r="D47" s="23"/>
      <c r="E47" s="24"/>
      <c r="F47" s="8">
        <f>+F48</f>
        <v>0</v>
      </c>
      <c r="G47" s="8">
        <f>+G48</f>
        <v>739683.98</v>
      </c>
      <c r="H47" s="8">
        <f t="shared" si="11"/>
        <v>739683.98</v>
      </c>
      <c r="I47" s="8">
        <f t="shared" si="11"/>
        <v>739683.98</v>
      </c>
      <c r="J47" s="8">
        <f t="shared" si="11"/>
        <v>739683.98</v>
      </c>
      <c r="K47" s="8">
        <f t="shared" si="11"/>
        <v>0</v>
      </c>
      <c r="L47" s="1"/>
      <c r="M47" s="9"/>
      <c r="N47" s="9"/>
    </row>
    <row r="48" spans="1:17" ht="17.100000000000001" customHeight="1">
      <c r="A48" s="1"/>
      <c r="B48" s="11"/>
      <c r="C48" s="12">
        <v>5000</v>
      </c>
      <c r="D48" s="20" t="s">
        <v>74</v>
      </c>
      <c r="E48" s="20"/>
      <c r="F48" s="10">
        <f>SUM(F49:F50)</f>
        <v>0</v>
      </c>
      <c r="G48" s="10">
        <f>SUM(G49:G50)</f>
        <v>739683.98</v>
      </c>
      <c r="H48" s="10">
        <f t="shared" ref="H48:K48" si="12">SUM(H49:H50)</f>
        <v>739683.98</v>
      </c>
      <c r="I48" s="10">
        <f t="shared" si="12"/>
        <v>739683.98</v>
      </c>
      <c r="J48" s="10">
        <f t="shared" si="12"/>
        <v>739683.98</v>
      </c>
      <c r="K48" s="10">
        <f t="shared" si="12"/>
        <v>0</v>
      </c>
      <c r="L48" s="1"/>
      <c r="M48" s="9"/>
      <c r="N48" s="9"/>
    </row>
    <row r="49" spans="1:14" ht="17.100000000000001" customHeight="1">
      <c r="A49" s="1"/>
      <c r="B49" s="11"/>
      <c r="C49" s="15"/>
      <c r="D49" s="12">
        <v>5100</v>
      </c>
      <c r="E49" s="14" t="s">
        <v>75</v>
      </c>
      <c r="F49" s="10">
        <v>0</v>
      </c>
      <c r="G49" s="10">
        <v>226084</v>
      </c>
      <c r="H49" s="10">
        <v>226084</v>
      </c>
      <c r="I49" s="10">
        <v>226084</v>
      </c>
      <c r="J49" s="10">
        <v>226084</v>
      </c>
      <c r="K49" s="10">
        <v>0</v>
      </c>
      <c r="L49" s="1"/>
      <c r="M49" s="9"/>
      <c r="N49" s="9"/>
    </row>
    <row r="50" spans="1:14" ht="17.100000000000001" customHeight="1">
      <c r="A50" s="1"/>
      <c r="B50" s="11"/>
      <c r="C50" s="15"/>
      <c r="D50" s="12">
        <v>5300</v>
      </c>
      <c r="E50" s="14" t="s">
        <v>76</v>
      </c>
      <c r="F50" s="10">
        <v>0</v>
      </c>
      <c r="G50" s="10">
        <v>513599.98</v>
      </c>
      <c r="H50" s="10">
        <v>513599.98</v>
      </c>
      <c r="I50" s="10">
        <v>513599.98</v>
      </c>
      <c r="J50" s="10">
        <v>513599.98</v>
      </c>
      <c r="K50" s="10">
        <v>0</v>
      </c>
      <c r="L50" s="1"/>
      <c r="M50" s="9"/>
      <c r="N50" s="9"/>
    </row>
    <row r="51" spans="1:14" ht="0.95" customHeight="1">
      <c r="A51" s="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"/>
    </row>
    <row r="52" spans="1:14" ht="33" customHeight="1">
      <c r="A52" s="1"/>
      <c r="B52" s="13"/>
      <c r="C52" s="19" t="s">
        <v>77</v>
      </c>
      <c r="D52" s="19"/>
      <c r="E52" s="19"/>
      <c r="F52" s="19"/>
      <c r="G52" s="19"/>
      <c r="H52" s="19"/>
      <c r="I52" s="19"/>
      <c r="J52" s="19"/>
      <c r="K52" s="19"/>
      <c r="L52" s="1"/>
    </row>
  </sheetData>
  <mergeCells count="30">
    <mergeCell ref="B2:K2"/>
    <mergeCell ref="B3:K3"/>
    <mergeCell ref="B4:K4"/>
    <mergeCell ref="B5:K5"/>
    <mergeCell ref="B6:K6"/>
    <mergeCell ref="B39:E39"/>
    <mergeCell ref="J7:J9"/>
    <mergeCell ref="K7:K9"/>
    <mergeCell ref="D8:E8"/>
    <mergeCell ref="B10:E10"/>
    <mergeCell ref="B11:E11"/>
    <mergeCell ref="B12:E12"/>
    <mergeCell ref="B7:E7"/>
    <mergeCell ref="F7:F9"/>
    <mergeCell ref="G7:G9"/>
    <mergeCell ref="H7:H9"/>
    <mergeCell ref="I7:I9"/>
    <mergeCell ref="D13:E13"/>
    <mergeCell ref="B19:E19"/>
    <mergeCell ref="D20:E20"/>
    <mergeCell ref="D29:E29"/>
    <mergeCell ref="B38:E38"/>
    <mergeCell ref="B51:K51"/>
    <mergeCell ref="C52:K52"/>
    <mergeCell ref="D40:E40"/>
    <mergeCell ref="D42:E42"/>
    <mergeCell ref="D44:E44"/>
    <mergeCell ref="B46:E46"/>
    <mergeCell ref="B47:E47"/>
    <mergeCell ref="D48:E48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2023-05-25T18:10:04Z</dcterms:created>
  <dcterms:modified xsi:type="dcterms:W3CDTF">2023-05-25T18:17:09Z</dcterms:modified>
</cp:coreProperties>
</file>